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356" windowWidth="15180" windowHeight="9345" activeTab="1"/>
  </bookViews>
  <sheets>
    <sheet name="Инклинометрия" sheetId="1" r:id="rId1"/>
    <sheet name="профиль" sheetId="2" r:id="rId2"/>
  </sheets>
  <definedNames>
    <definedName name="AllSrvs">#REF!</definedName>
    <definedName name="AZI">#REF!</definedName>
    <definedName name="AZI_DIFF">#REF!-#REF!</definedName>
    <definedName name="BH_DIR">ATAN2(N_S,E_W)*RAD</definedName>
    <definedName name="BH_DISP">SQRT((N_S*N_S)+(E_W*E_W))</definedName>
    <definedName name="BLD">DLS_PER*(#REF!-#REF!)/CL</definedName>
    <definedName name="BUR">(TARGET_INCL-#REF!)*DLS_PER/INT</definedName>
    <definedName name="BUR_START">(TARGET_INCL-INC)*DLS_PER/#REF!</definedName>
    <definedName name="CALC_AZI">IF(#REF!&lt;0,360+#REF!,#REF!)</definedName>
    <definedName name="CL">#REF!-#REF!</definedName>
    <definedName name="clr13">#REF!</definedName>
    <definedName name="Customer">#REF!</definedName>
    <definedName name="DEG">PI()/180</definedName>
    <definedName name="DIR_L_OR_R">ATAN2(TARGET_N_S-SURFACE_N_S,TARGET_E_W-SURFACE_E_W)*RAD</definedName>
    <definedName name="DLF">ACOS(COS(DEG*(#REF!-#REF!))-(SIN(DEG*#REF!))*(SIN(DEG*#REF!))*(1-(COS(DEG*(#REF!-#REF!)))))*RAD</definedName>
    <definedName name="DLFB">ACOS(COS(DEG*(TARGET_INCL-#REF!))-(SIN(DEG*#REF!))*(SIN(DEG*TARGET_INCL))*(1-(COS(DEG*(PROP_AZI-#REF!)))))*RAD</definedName>
    <definedName name="DLS">DLF*DLS_PER/CL</definedName>
    <definedName name="DLS_PER">#REF!</definedName>
    <definedName name="E_W">#REF!+E_WINT</definedName>
    <definedName name="E_WINT">(CL/2)*((SIN(DEG*#REF!)*SIN(DEG*#REF!))+(SIN(DEG*#REF!)*SIN(DEG*#REF!)))*RFB</definedName>
    <definedName name="INC">#REF!</definedName>
    <definedName name="INC_DIFF">#REF!-#REF!</definedName>
    <definedName name="INT">2*(TARGET_TVD-TVD)/(RF*(COS(TARGET_INCL*DEG)+COS(#REF!*DEG)))</definedName>
    <definedName name="INT_START">2*(TARGET_TVD-#REF!)/(RF*(COS(TARGET_INCL*DEG)+COS(INC*DEG)))</definedName>
    <definedName name="MD">#REF!</definedName>
    <definedName name="N_S">#REF!+N_SINT</definedName>
    <definedName name="N_SINT">(CL/2)*((SIN(DEG*#REF!)*COS(DEG*#REF!))+(SIN(DEG*#REF!)*COS(DEG*#REF!)))*RFB</definedName>
    <definedName name="PathSelect">#REF!</definedName>
    <definedName name="PROP_AZI">#REF!</definedName>
    <definedName name="RAD">180/PI()</definedName>
    <definedName name="RF">IF(DLFB=0,1,(360/(PI()*DLFB))*(1-(COS(DEG*DLFB)))/(SIN(DEG*DLFB)))</definedName>
    <definedName name="RFB">IF(DLF=0,1,(360/PI()/DLF)*(1-(COS(DLF*DEG)))/(SIN(DLF*DEG)))</definedName>
    <definedName name="rIn">#REF!</definedName>
    <definedName name="rOut">#REF!</definedName>
    <definedName name="s_clr1">#REF!</definedName>
    <definedName name="s_Customer">#REF!</definedName>
    <definedName name="s_Field">#REF!</definedName>
    <definedName name="s_Lease">#REF!</definedName>
    <definedName name="s_WellName">#REF!</definedName>
    <definedName name="SURFACE_E_W">#REF!</definedName>
    <definedName name="SURFACE_N_S">#REF!</definedName>
    <definedName name="SURV_NO">#REF!+1</definedName>
    <definedName name="TARGET_E_W">#REF!</definedName>
    <definedName name="TARGET_INCL">#REF!</definedName>
    <definedName name="TARGET_N_S">#REF!</definedName>
    <definedName name="TARGET_TVD">#REF!</definedName>
    <definedName name="TD">#REF!+INT</definedName>
    <definedName name="TD_START">MD+#REF!</definedName>
    <definedName name="TFF">IF(INC_DIFF=0,ATAN(1000000*TAN(DEG*AZI_DIFF))*RAD,ATAN((#REF!/INC_DIFF*TAN(DEG*AZI_DIFF)))*RAD)</definedName>
    <definedName name="TFO">IF(#REF!&gt;=#REF!,(IF(#REF!&gt;=#REF!,180+TFF,TFF-180)),TFF)</definedName>
    <definedName name="time2">#REF!</definedName>
    <definedName name="TRN">DLS_PER*(#REF!-#REF!)/CL</definedName>
    <definedName name="TVD">#REF!+TVDINT</definedName>
    <definedName name="TVDINT">(CL/2)*(COS(#REF!*DEG)+COS(#REF!*DEG))*RFB</definedName>
    <definedName name="Vert_Sec">#REF!</definedName>
    <definedName name="VS">COS(DEG*(PROP_AZI-BH_DIR))*BH_DISP</definedName>
    <definedName name="VS_START">IF(#REF!=0,IF(#REF!=0,,COS(DEG*(PROP_AZI-ATAN2(#REF!,#REF!)*RAD))*SQRT((#REF!*#REF!)+(#REF!*#REF!))))</definedName>
    <definedName name="WELL_NAME">#REF!</definedName>
  </definedNames>
  <calcPr fullCalcOnLoad="1"/>
</workbook>
</file>

<file path=xl/comments1.xml><?xml version="1.0" encoding="utf-8"?>
<comments xmlns="http://schemas.openxmlformats.org/spreadsheetml/2006/main">
  <authors>
    <author>VVolkov</author>
  </authors>
  <commentList>
    <comment ref="E5" authorId="0">
      <text>
        <r>
          <rPr>
            <b/>
            <sz val="8"/>
            <rFont val="Tahoma"/>
            <family val="0"/>
          </rPr>
          <t>VVolkov:</t>
        </r>
        <r>
          <rPr>
            <sz val="8"/>
            <rFont val="Tahoma"/>
            <family val="0"/>
          </rPr>
          <t xml:space="preserve">
0 - no conversion
1 - conversion (deg, min --&gt; deg)</t>
        </r>
      </text>
    </comment>
    <comment ref="F5" authorId="0">
      <text>
        <r>
          <rPr>
            <b/>
            <sz val="8"/>
            <rFont val="Tahoma"/>
            <family val="0"/>
          </rPr>
          <t>VVolkov:</t>
        </r>
        <r>
          <rPr>
            <sz val="8"/>
            <rFont val="Tahoma"/>
            <family val="0"/>
          </rPr>
          <t xml:space="preserve">
0 - no conversion
1 - conversion (deg, min --&gt; deg)</t>
        </r>
      </text>
    </comment>
    <comment ref="H5" authorId="0">
      <text>
        <r>
          <rPr>
            <b/>
            <sz val="9"/>
            <rFont val="Tahoma"/>
            <family val="0"/>
          </rPr>
          <t>VVolkov:</t>
        </r>
        <r>
          <rPr>
            <sz val="9"/>
            <rFont val="Tahoma"/>
            <family val="0"/>
          </rPr>
          <t xml:space="preserve">
degrees</t>
        </r>
      </text>
    </comment>
  </commentList>
</comments>
</file>

<file path=xl/sharedStrings.xml><?xml version="1.0" encoding="utf-8"?>
<sst xmlns="http://schemas.openxmlformats.org/spreadsheetml/2006/main" count="38" uniqueCount="29">
  <si>
    <t>Градус</t>
  </si>
  <si>
    <t>Д.У.С.</t>
  </si>
  <si>
    <t>Входные данные</t>
  </si>
  <si>
    <t>Расчетные данные</t>
  </si>
  <si>
    <t>dx</t>
  </si>
  <si>
    <t>dy</t>
  </si>
  <si>
    <t>MD</t>
  </si>
  <si>
    <t>INCL</t>
  </si>
  <si>
    <t>AZIM</t>
  </si>
  <si>
    <t>М_skl</t>
  </si>
  <si>
    <t>TVD</t>
  </si>
  <si>
    <t>Petrel</t>
  </si>
  <si>
    <t>Well</t>
  </si>
  <si>
    <t>Ext = MD-TVD</t>
  </si>
  <si>
    <t>TVDSS - а.о.</t>
  </si>
  <si>
    <t>OFFSET - отход от устья (dx*dx+dy*dy)^0.5</t>
  </si>
  <si>
    <t>д.у.с - дирекционный угол</t>
  </si>
  <si>
    <t>Альтит.</t>
  </si>
  <si>
    <t>Отход</t>
  </si>
  <si>
    <t>Удлинен.</t>
  </si>
  <si>
    <t>А.о.</t>
  </si>
  <si>
    <t>Вертикаль</t>
  </si>
  <si>
    <t>Глубина</t>
  </si>
  <si>
    <t>Зенит</t>
  </si>
  <si>
    <t>Азимут</t>
  </si>
  <si>
    <t>+север</t>
  </si>
  <si>
    <t>-юг</t>
  </si>
  <si>
    <t>+восток</t>
  </si>
  <si>
    <t>-запад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</si>
</sst>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&quot; &quot;?/10"/>
    <numFmt numFmtId="166" formatCode="#&quot; &quot;??/16"/>
    <numFmt numFmtId="167" formatCode="0.0"/>
    <numFmt numFmtId="168" formatCode="0.000000000000"/>
    <numFmt numFmtId="169" formatCode="0.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;[Red]0.00"/>
    <numFmt numFmtId="188" formatCode="0.0%"/>
    <numFmt numFmtId="189" formatCode="[h]:mm:ss;@"/>
    <numFmt numFmtId="190" formatCode="mm:ss.0;@"/>
    <numFmt numFmtId="191" formatCode="h:mm;@"/>
    <numFmt numFmtId="192" formatCode="dd/mm/yy\ h:mm;@"/>
    <numFmt numFmtId="193" formatCode="[$-FC19]d\ mmmm\ yyyy\ &quot;г.&quot;"/>
    <numFmt numFmtId="194" formatCode="[$-409]h:mm:ss\ AM/PM"/>
    <numFmt numFmtId="195" formatCode="[$-409]h:mm\ AM/PM;@"/>
    <numFmt numFmtId="196" formatCode="[$-409]h:mm:ss\ AM/PM;@"/>
    <numFmt numFmtId="197" formatCode="[$-409]dddd\,\ mmmm\ dd\,\ yyyy"/>
    <numFmt numFmtId="198" formatCode="h:mm:ss;@"/>
    <numFmt numFmtId="199" formatCode="[$-419]dd\ mmm\ yy;@"/>
    <numFmt numFmtId="200" formatCode="0.00\ &quot;N&quot;;\ 0.00\ &quot;S&quot;"/>
    <numFmt numFmtId="201" formatCode="0.00\ &quot;E&quot;;\ 0.00\ &quot;W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\ &quot;С&quot;;\ 0.00\ &quot;Ю&quot;"/>
    <numFmt numFmtId="207" formatCode="0.00\ &quot;В&quot;;\ 0.00\ &quot;З&quot;"/>
    <numFmt numFmtId="208" formatCode="0.00000"/>
    <numFmt numFmtId="209" formatCode="0.000000"/>
    <numFmt numFmtId="210" formatCode="\(#.#\)"/>
    <numFmt numFmtId="211" formatCode="[$-F400]h:mm:ss\ AM/PM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[$-409]dddd\ dd\ mmmm\ yyyy"/>
    <numFmt numFmtId="221" formatCode="#,##0.00_ ;\-#,##0.00\ "/>
    <numFmt numFmtId="222" formatCode="[h]:mm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color indexed="12"/>
      <name val="Arial Cyr"/>
      <family val="0"/>
    </font>
    <font>
      <b/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i/>
      <sz val="9"/>
      <name val="Arial Cyr"/>
      <family val="0"/>
    </font>
    <font>
      <b/>
      <sz val="9"/>
      <color indexed="8"/>
      <name val="Arial"/>
      <family val="2"/>
    </font>
    <font>
      <b/>
      <sz val="9"/>
      <color indexed="8"/>
      <name val="Arial Cyr"/>
      <family val="0"/>
    </font>
    <font>
      <b/>
      <sz val="9"/>
      <color indexed="10"/>
      <name val="Arial Cyr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4" borderId="10" xfId="0" applyNumberFormat="1" applyFont="1" applyFill="1" applyBorder="1" applyAlignment="1">
      <alignment/>
    </xf>
    <xf numFmtId="2" fontId="3" fillId="15" borderId="11" xfId="0" applyNumberFormat="1" applyFont="1" applyFill="1" applyBorder="1" applyAlignment="1">
      <alignment/>
    </xf>
    <xf numFmtId="2" fontId="3" fillId="24" borderId="11" xfId="0" applyNumberFormat="1" applyFont="1" applyFill="1" applyBorder="1" applyAlignment="1">
      <alignment/>
    </xf>
    <xf numFmtId="2" fontId="3" fillId="4" borderId="11" xfId="0" applyNumberFormat="1" applyFont="1" applyFill="1" applyBorder="1" applyAlignment="1">
      <alignment/>
    </xf>
    <xf numFmtId="167" fontId="6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2" fontId="3" fillId="4" borderId="12" xfId="0" applyNumberFormat="1" applyFont="1" applyFill="1" applyBorder="1" applyAlignment="1">
      <alignment/>
    </xf>
    <xf numFmtId="2" fontId="3" fillId="15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0" fillId="3" borderId="13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15" borderId="21" xfId="0" applyFont="1" applyFill="1" applyBorder="1" applyAlignment="1">
      <alignment horizontal="center"/>
    </xf>
    <xf numFmtId="0" fontId="10" fillId="24" borderId="2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6" fillId="22" borderId="23" xfId="0" applyFont="1" applyFill="1" applyBorder="1" applyAlignment="1">
      <alignment horizontal="center"/>
    </xf>
    <xf numFmtId="0" fontId="16" fillId="22" borderId="21" xfId="0" applyFont="1" applyFill="1" applyBorder="1" applyAlignment="1">
      <alignment horizontal="center"/>
    </xf>
    <xf numFmtId="0" fontId="16" fillId="22" borderId="2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0" borderId="24" xfId="0" applyFont="1" applyFill="1" applyBorder="1" applyAlignment="1">
      <alignment horizontal="center"/>
    </xf>
    <xf numFmtId="0" fontId="11" fillId="20" borderId="25" xfId="0" applyFont="1" applyFill="1" applyBorder="1" applyAlignment="1">
      <alignment horizontal="center"/>
    </xf>
    <xf numFmtId="0" fontId="11" fillId="20" borderId="26" xfId="0" applyFont="1" applyFill="1" applyBorder="1" applyAlignment="1">
      <alignment horizontal="center"/>
    </xf>
    <xf numFmtId="2" fontId="8" fillId="7" borderId="27" xfId="0" applyNumberFormat="1" applyFont="1" applyFill="1" applyBorder="1" applyAlignment="1">
      <alignment horizontal="right"/>
    </xf>
    <xf numFmtId="0" fontId="15" fillId="7" borderId="21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right"/>
    </xf>
    <xf numFmtId="0" fontId="9" fillId="20" borderId="20" xfId="0" applyFont="1" applyFill="1" applyBorder="1" applyAlignment="1">
      <alignment horizontal="center"/>
    </xf>
    <xf numFmtId="0" fontId="16" fillId="20" borderId="29" xfId="0" applyFont="1" applyFill="1" applyBorder="1" applyAlignment="1">
      <alignment horizontal="center"/>
    </xf>
    <xf numFmtId="0" fontId="16" fillId="20" borderId="14" xfId="0" applyFont="1" applyFill="1" applyBorder="1" applyAlignment="1">
      <alignment horizontal="center"/>
    </xf>
    <xf numFmtId="0" fontId="11" fillId="20" borderId="20" xfId="0" applyFont="1" applyFill="1" applyBorder="1" applyAlignment="1">
      <alignment horizontal="center"/>
    </xf>
    <xf numFmtId="0" fontId="11" fillId="20" borderId="21" xfId="0" applyFont="1" applyFill="1" applyBorder="1" applyAlignment="1">
      <alignment horizontal="center"/>
    </xf>
    <xf numFmtId="0" fontId="11" fillId="20" borderId="3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2" fontId="9" fillId="8" borderId="28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ill="1" applyAlignment="1">
      <alignment horizontal="right" vertical="top"/>
    </xf>
    <xf numFmtId="2" fontId="8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0" fillId="0" borderId="12" xfId="0" applyFill="1" applyBorder="1" applyAlignment="1">
      <alignment horizontal="center"/>
    </xf>
    <xf numFmtId="2" fontId="42" fillId="25" borderId="0" xfId="0" applyNumberFormat="1" applyFont="1" applyFill="1" applyAlignment="1">
      <alignment horizontal="right" vertical="top"/>
    </xf>
    <xf numFmtId="2" fontId="43" fillId="25" borderId="27" xfId="0" applyNumberFormat="1" applyFont="1" applyFill="1" applyBorder="1" applyAlignment="1">
      <alignment horizontal="right"/>
    </xf>
    <xf numFmtId="0" fontId="44" fillId="25" borderId="12" xfId="0" applyFont="1" applyFill="1" applyBorder="1" applyAlignment="1">
      <alignment/>
    </xf>
    <xf numFmtId="0" fontId="44" fillId="25" borderId="11" xfId="0" applyFont="1" applyFill="1" applyBorder="1" applyAlignment="1">
      <alignment/>
    </xf>
    <xf numFmtId="2" fontId="44" fillId="25" borderId="12" xfId="0" applyNumberFormat="1" applyFont="1" applyFill="1" applyBorder="1" applyAlignment="1">
      <alignment/>
    </xf>
    <xf numFmtId="2" fontId="44" fillId="25" borderId="11" xfId="0" applyNumberFormat="1" applyFont="1" applyFill="1" applyBorder="1" applyAlignment="1">
      <alignment/>
    </xf>
    <xf numFmtId="167" fontId="43" fillId="25" borderId="0" xfId="0" applyNumberFormat="1" applyFont="1" applyFill="1" applyAlignment="1">
      <alignment horizontal="center"/>
    </xf>
    <xf numFmtId="0" fontId="44" fillId="25" borderId="0" xfId="0" applyFont="1" applyFill="1" applyAlignment="1">
      <alignment/>
    </xf>
    <xf numFmtId="2" fontId="0" fillId="25" borderId="0" xfId="0" applyNumberFormat="1" applyFill="1" applyAlignment="1">
      <alignment horizontal="right" vertical="top"/>
    </xf>
    <xf numFmtId="2" fontId="8" fillId="25" borderId="27" xfId="0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2" fontId="3" fillId="25" borderId="12" xfId="0" applyNumberFormat="1" applyFont="1" applyFill="1" applyBorder="1" applyAlignment="1">
      <alignment/>
    </xf>
    <xf numFmtId="2" fontId="3" fillId="25" borderId="11" xfId="0" applyNumberFormat="1" applyFont="1" applyFill="1" applyBorder="1" applyAlignment="1">
      <alignment/>
    </xf>
    <xf numFmtId="2" fontId="6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/>
    </xf>
    <xf numFmtId="0" fontId="0" fillId="25" borderId="12" xfId="0" applyFill="1" applyBorder="1" applyAlignment="1">
      <alignment horizontal="center"/>
    </xf>
    <xf numFmtId="167" fontId="6" fillId="25" borderId="0" xfId="0" applyNumberFormat="1" applyFont="1" applyFill="1" applyAlignment="1">
      <alignment horizontal="center"/>
    </xf>
    <xf numFmtId="2" fontId="12" fillId="0" borderId="17" xfId="0" applyNumberFormat="1" applyFont="1" applyBorder="1" applyAlignment="1">
      <alignment horizontal="right"/>
    </xf>
    <xf numFmtId="2" fontId="12" fillId="0" borderId="15" xfId="0" applyNumberFormat="1" applyFont="1" applyFill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2" fontId="12" fillId="0" borderId="19" xfId="0" applyNumberFormat="1" applyFont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4" fillId="0" borderId="23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 horizontal="right"/>
    </xf>
    <xf numFmtId="2" fontId="17" fillId="0" borderId="23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17" fillId="20" borderId="13" xfId="0" applyNumberFormat="1" applyFont="1" applyFill="1" applyBorder="1" applyAlignment="1">
      <alignment horizontal="right"/>
    </xf>
    <xf numFmtId="2" fontId="17" fillId="20" borderId="2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27" borderId="13" xfId="0" applyFont="1" applyFill="1" applyBorder="1" applyAlignment="1">
      <alignment horizontal="center"/>
    </xf>
    <xf numFmtId="0" fontId="10" fillId="27" borderId="29" xfId="0" applyFont="1" applyFill="1" applyBorder="1" applyAlignment="1">
      <alignment horizontal="center"/>
    </xf>
    <xf numFmtId="0" fontId="10" fillId="27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75"/>
          <c:y val="0.05875"/>
          <c:w val="0.913"/>
          <c:h val="0.939"/>
        </c:manualLayout>
      </c:layout>
      <c:scatterChart>
        <c:scatterStyle val="smoothMarker"/>
        <c:varyColors val="0"/>
        <c:ser>
          <c:idx val="0"/>
          <c:order val="0"/>
          <c:tx>
            <c:v>300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Инклинометрия!$M$6:$M$264</c:f>
              <c:numCache>
                <c:ptCount val="258"/>
                <c:pt idx="0">
                  <c:v>370980</c:v>
                </c:pt>
                <c:pt idx="1">
                  <c:v>370980</c:v>
                </c:pt>
                <c:pt idx="2">
                  <c:v>370980.0286669937</c:v>
                </c:pt>
                <c:pt idx="3">
                  <c:v>370980.0803573612</c:v>
                </c:pt>
                <c:pt idx="4">
                  <c:v>370980.13075977407</c:v>
                </c:pt>
                <c:pt idx="5">
                  <c:v>370980.1752375852</c:v>
                </c:pt>
                <c:pt idx="6">
                  <c:v>370980.22199078894</c:v>
                </c:pt>
                <c:pt idx="7">
                  <c:v>370980.2775879464</c:v>
                </c:pt>
                <c:pt idx="8">
                  <c:v>370980.32661654014</c:v>
                </c:pt>
                <c:pt idx="9">
                  <c:v>370980.3483743827</c:v>
                </c:pt>
                <c:pt idx="10">
                  <c:v>370980.3351062922</c:v>
                </c:pt>
                <c:pt idx="11">
                  <c:v>370980.3200868582</c:v>
                </c:pt>
                <c:pt idx="12">
                  <c:v>370980.30072747945</c:v>
                </c:pt>
                <c:pt idx="13">
                  <c:v>370980.2892090266</c:v>
                </c:pt>
                <c:pt idx="14">
                  <c:v>370980.2804055706</c:v>
                </c:pt>
                <c:pt idx="15">
                  <c:v>370980.2559779992</c:v>
                </c:pt>
                <c:pt idx="16">
                  <c:v>370980.2192293498</c:v>
                </c:pt>
                <c:pt idx="17">
                  <c:v>370980.1814109463</c:v>
                </c:pt>
                <c:pt idx="18">
                  <c:v>370980.15003195027</c:v>
                </c:pt>
                <c:pt idx="19">
                  <c:v>370980.12788798165</c:v>
                </c:pt>
                <c:pt idx="20">
                  <c:v>370980.1115358117</c:v>
                </c:pt>
                <c:pt idx="21">
                  <c:v>370980.09661411616</c:v>
                </c:pt>
                <c:pt idx="22">
                  <c:v>370980.07799169945</c:v>
                </c:pt>
                <c:pt idx="23">
                  <c:v>370980.04639469914</c:v>
                </c:pt>
                <c:pt idx="24">
                  <c:v>370979.99859319115</c:v>
                </c:pt>
                <c:pt idx="25">
                  <c:v>370979.9497476598</c:v>
                </c:pt>
                <c:pt idx="26">
                  <c:v>370979.9025910021</c:v>
                </c:pt>
                <c:pt idx="27">
                  <c:v>370979.8575053625</c:v>
                </c:pt>
                <c:pt idx="28">
                  <c:v>370979.81682526565</c:v>
                </c:pt>
                <c:pt idx="29">
                  <c:v>370979.7855944688</c:v>
                </c:pt>
                <c:pt idx="30">
                  <c:v>370979.7647968688</c:v>
                </c:pt>
                <c:pt idx="31">
                  <c:v>370979.74457998265</c:v>
                </c:pt>
                <c:pt idx="32">
                  <c:v>370979.7181897986</c:v>
                </c:pt>
                <c:pt idx="33">
                  <c:v>370979.6845916013</c:v>
                </c:pt>
                <c:pt idx="34">
                  <c:v>370979.64172326116</c:v>
                </c:pt>
                <c:pt idx="35">
                  <c:v>370979.6003610418</c:v>
                </c:pt>
                <c:pt idx="36">
                  <c:v>370979.5558326402</c:v>
                </c:pt>
                <c:pt idx="37">
                  <c:v>370979.5061799577</c:v>
                </c:pt>
                <c:pt idx="38">
                  <c:v>370979.4590919878</c:v>
                </c:pt>
                <c:pt idx="39">
                  <c:v>370979.3834221673</c:v>
                </c:pt>
                <c:pt idx="40">
                  <c:v>370979.29666533484</c:v>
                </c:pt>
                <c:pt idx="41">
                  <c:v>370979.2100135107</c:v>
                </c:pt>
                <c:pt idx="42">
                  <c:v>370979.11186577135</c:v>
                </c:pt>
                <c:pt idx="43">
                  <c:v>370979.0166751326</c:v>
                </c:pt>
                <c:pt idx="44">
                  <c:v>370978.979432006</c:v>
                </c:pt>
                <c:pt idx="45">
                  <c:v>370978.96272719296</c:v>
                </c:pt>
                <c:pt idx="46">
                  <c:v>370978.92759923905</c:v>
                </c:pt>
                <c:pt idx="47">
                  <c:v>370978.86408382683</c:v>
                </c:pt>
                <c:pt idx="48">
                  <c:v>370978.788149608</c:v>
                </c:pt>
                <c:pt idx="49">
                  <c:v>370978.72376928286</c:v>
                </c:pt>
                <c:pt idx="50">
                  <c:v>370978.68133903213</c:v>
                </c:pt>
                <c:pt idx="51">
                  <c:v>370978.6455457134</c:v>
                </c:pt>
                <c:pt idx="52">
                  <c:v>370978.6000953577</c:v>
                </c:pt>
                <c:pt idx="53">
                  <c:v>370978.53713093995</c:v>
                </c:pt>
                <c:pt idx="54">
                  <c:v>370978.45768780616</c:v>
                </c:pt>
                <c:pt idx="55">
                  <c:v>370978.38094493543</c:v>
                </c:pt>
                <c:pt idx="56">
                  <c:v>370978.31983181497</c:v>
                </c:pt>
                <c:pt idx="57">
                  <c:v>370978.27370747895</c:v>
                </c:pt>
                <c:pt idx="58">
                  <c:v>370978.23336140346</c:v>
                </c:pt>
                <c:pt idx="59">
                  <c:v>370978.18384040147</c:v>
                </c:pt>
                <c:pt idx="60">
                  <c:v>370978.1167348732</c:v>
                </c:pt>
                <c:pt idx="61">
                  <c:v>370978.03186780406</c:v>
                </c:pt>
                <c:pt idx="62">
                  <c:v>370977.93078307586</c:v>
                </c:pt>
                <c:pt idx="63">
                  <c:v>370977.82565432176</c:v>
                </c:pt>
                <c:pt idx="64">
                  <c:v>370977.729305796</c:v>
                </c:pt>
                <c:pt idx="65">
                  <c:v>370977.6381513213</c:v>
                </c:pt>
                <c:pt idx="66">
                  <c:v>370977.5520046544</c:v>
                </c:pt>
                <c:pt idx="67">
                  <c:v>370977.4599914603</c:v>
                </c:pt>
                <c:pt idx="68">
                  <c:v>370977.3534014856</c:v>
                </c:pt>
                <c:pt idx="69">
                  <c:v>370977.24823748326</c:v>
                </c:pt>
                <c:pt idx="70">
                  <c:v>370977.1400211372</c:v>
                </c:pt>
                <c:pt idx="71">
                  <c:v>370977.00453038485</c:v>
                </c:pt>
                <c:pt idx="72">
                  <c:v>370976.8591063313</c:v>
                </c:pt>
                <c:pt idx="73">
                  <c:v>370976.72635236086</c:v>
                </c:pt>
                <c:pt idx="74">
                  <c:v>370976.5992462004</c:v>
                </c:pt>
                <c:pt idx="75">
                  <c:v>370976.46752913867</c:v>
                </c:pt>
                <c:pt idx="76">
                  <c:v>370976.33127711184</c:v>
                </c:pt>
                <c:pt idx="77">
                  <c:v>370976.1921984775</c:v>
                </c:pt>
                <c:pt idx="78">
                  <c:v>370976.04013319366</c:v>
                </c:pt>
                <c:pt idx="79">
                  <c:v>370975.8750902422</c:v>
                </c:pt>
                <c:pt idx="80">
                  <c:v>370975.7204543676</c:v>
                </c:pt>
                <c:pt idx="81">
                  <c:v>370975.5868726731</c:v>
                </c:pt>
                <c:pt idx="82">
                  <c:v>370975.4647283439</c:v>
                </c:pt>
                <c:pt idx="83">
                  <c:v>370975.34439767036</c:v>
                </c:pt>
                <c:pt idx="84">
                  <c:v>370975.22037244233</c:v>
                </c:pt>
                <c:pt idx="85">
                  <c:v>370975.09503419226</c:v>
                </c:pt>
                <c:pt idx="86">
                  <c:v>370974.9666170262</c:v>
                </c:pt>
                <c:pt idx="87">
                  <c:v>370974.82293165027</c:v>
                </c:pt>
                <c:pt idx="88">
                  <c:v>370974.6633951769</c:v>
                </c:pt>
                <c:pt idx="89">
                  <c:v>370974.50506964047</c:v>
                </c:pt>
                <c:pt idx="90">
                  <c:v>370974.36376605136</c:v>
                </c:pt>
                <c:pt idx="91">
                  <c:v>370974.2379862483</c:v>
                </c:pt>
                <c:pt idx="92">
                  <c:v>370974.12092667416</c:v>
                </c:pt>
                <c:pt idx="93">
                  <c:v>370974.0025924906</c:v>
                </c:pt>
                <c:pt idx="94">
                  <c:v>370973.86890226166</c:v>
                </c:pt>
                <c:pt idx="95">
                  <c:v>370973.7358846676</c:v>
                </c:pt>
                <c:pt idx="96">
                  <c:v>370973.605858073</c:v>
                </c:pt>
                <c:pt idx="97">
                  <c:v>370973.4790412225</c:v>
                </c:pt>
                <c:pt idx="98">
                  <c:v>370973.3581381238</c:v>
                </c:pt>
                <c:pt idx="99">
                  <c:v>370973.23411904555</c:v>
                </c:pt>
                <c:pt idx="100">
                  <c:v>370973.11435602955</c:v>
                </c:pt>
                <c:pt idx="101">
                  <c:v>370972.9888268532</c:v>
                </c:pt>
                <c:pt idx="102">
                  <c:v>370972.812674825</c:v>
                </c:pt>
                <c:pt idx="103">
                  <c:v>370972.50924885576</c:v>
                </c:pt>
                <c:pt idx="104">
                  <c:v>370972.22596329305</c:v>
                </c:pt>
                <c:pt idx="105">
                  <c:v>370972.36949461227</c:v>
                </c:pt>
                <c:pt idx="106">
                  <c:v>370972.84495447326</c:v>
                </c:pt>
                <c:pt idx="107">
                  <c:v>370973.65187959844</c:v>
                </c:pt>
                <c:pt idx="108">
                  <c:v>370974.70800125005</c:v>
                </c:pt>
                <c:pt idx="109">
                  <c:v>370975.8786106205</c:v>
                </c:pt>
                <c:pt idx="110">
                  <c:v>370976.4845059787</c:v>
                </c:pt>
                <c:pt idx="111">
                  <c:v>370977.08959283616</c:v>
                </c:pt>
                <c:pt idx="112">
                  <c:v>370977.67145014554</c:v>
                </c:pt>
                <c:pt idx="113">
                  <c:v>370978.2736383252</c:v>
                </c:pt>
                <c:pt idx="114">
                  <c:v>370978.921966862</c:v>
                </c:pt>
                <c:pt idx="115">
                  <c:v>370979.6142177113</c:v>
                </c:pt>
                <c:pt idx="116">
                  <c:v>370980.34652670665</c:v>
                </c:pt>
                <c:pt idx="117">
                  <c:v>370981.13061315264</c:v>
                </c:pt>
                <c:pt idx="118">
                  <c:v>370981.97570801555</c:v>
                </c:pt>
                <c:pt idx="119">
                  <c:v>370982.88530273695</c:v>
                </c:pt>
                <c:pt idx="120">
                  <c:v>370983.86107810517</c:v>
                </c:pt>
                <c:pt idx="121">
                  <c:v>370984.90321348247</c:v>
                </c:pt>
                <c:pt idx="122">
                  <c:v>370986.0122877995</c:v>
                </c:pt>
                <c:pt idx="123">
                  <c:v>370987.1642235821</c:v>
                </c:pt>
                <c:pt idx="124">
                  <c:v>370988.33627331036</c:v>
                </c:pt>
                <c:pt idx="125">
                  <c:v>370989.556617416</c:v>
                </c:pt>
                <c:pt idx="126">
                  <c:v>370990.80717597384</c:v>
                </c:pt>
                <c:pt idx="127">
                  <c:v>370992.0868746406</c:v>
                </c:pt>
                <c:pt idx="128">
                  <c:v>370993.40385375585</c:v>
                </c:pt>
                <c:pt idx="129">
                  <c:v>370994.7691843153</c:v>
                </c:pt>
                <c:pt idx="130">
                  <c:v>370996.1679857738</c:v>
                </c:pt>
                <c:pt idx="131">
                  <c:v>370997.6017773458</c:v>
                </c:pt>
                <c:pt idx="132">
                  <c:v>370999.0899176699</c:v>
                </c:pt>
                <c:pt idx="133">
                  <c:v>371000.6017969699</c:v>
                </c:pt>
                <c:pt idx="134">
                  <c:v>371002.11991470103</c:v>
                </c:pt>
                <c:pt idx="135">
                  <c:v>371003.67821362097</c:v>
                </c:pt>
                <c:pt idx="136">
                  <c:v>371005.2680146629</c:v>
                </c:pt>
                <c:pt idx="137">
                  <c:v>371006.9105534201</c:v>
                </c:pt>
                <c:pt idx="138">
                  <c:v>371008.63018032094</c:v>
                </c:pt>
                <c:pt idx="139">
                  <c:v>371010.39409463946</c:v>
                </c:pt>
                <c:pt idx="140">
                  <c:v>371012.19423239946</c:v>
                </c:pt>
                <c:pt idx="141">
                  <c:v>371014.02382456645</c:v>
                </c:pt>
                <c:pt idx="142">
                  <c:v>371015.8779475483</c:v>
                </c:pt>
                <c:pt idx="143">
                  <c:v>371017.7679427036</c:v>
                </c:pt>
                <c:pt idx="144">
                  <c:v>371019.6848622345</c:v>
                </c:pt>
                <c:pt idx="145">
                  <c:v>371021.59369436785</c:v>
                </c:pt>
                <c:pt idx="146">
                  <c:v>371023.49052696733</c:v>
                </c:pt>
                <c:pt idx="147">
                  <c:v>371025.3618500055</c:v>
                </c:pt>
                <c:pt idx="148">
                  <c:v>371027.2650516507</c:v>
                </c:pt>
                <c:pt idx="149">
                  <c:v>371029.1706824421</c:v>
                </c:pt>
                <c:pt idx="150">
                  <c:v>371031.10290296556</c:v>
                </c:pt>
                <c:pt idx="151">
                  <c:v>371033.08261818194</c:v>
                </c:pt>
                <c:pt idx="152">
                  <c:v>371035.1035793286</c:v>
                </c:pt>
                <c:pt idx="153">
                  <c:v>371037.13012270705</c:v>
                </c:pt>
                <c:pt idx="154">
                  <c:v>371039.22808100557</c:v>
                </c:pt>
                <c:pt idx="155">
                  <c:v>371041.42816176184</c:v>
                </c:pt>
                <c:pt idx="156">
                  <c:v>371043.66760518914</c:v>
                </c:pt>
                <c:pt idx="157">
                  <c:v>371045.96047174564</c:v>
                </c:pt>
                <c:pt idx="158">
                  <c:v>371048.33164130733</c:v>
                </c:pt>
                <c:pt idx="159">
                  <c:v>371050.7607540014</c:v>
                </c:pt>
                <c:pt idx="160">
                  <c:v>371053.25422582304</c:v>
                </c:pt>
                <c:pt idx="161">
                  <c:v>371055.8423037504</c:v>
                </c:pt>
                <c:pt idx="162">
                  <c:v>371058.51624841534</c:v>
                </c:pt>
                <c:pt idx="163">
                  <c:v>371061.2627703502</c:v>
                </c:pt>
                <c:pt idx="164">
                  <c:v>371064.0760449248</c:v>
                </c:pt>
                <c:pt idx="165">
                  <c:v>371066.9516105161</c:v>
                </c:pt>
                <c:pt idx="166">
                  <c:v>371069.89271117083</c:v>
                </c:pt>
                <c:pt idx="167">
                  <c:v>371072.9119579851</c:v>
                </c:pt>
                <c:pt idx="168">
                  <c:v>371075.99588038516</c:v>
                </c:pt>
                <c:pt idx="169">
                  <c:v>371079.13341199886</c:v>
                </c:pt>
                <c:pt idx="170">
                  <c:v>371082.3286444488</c:v>
                </c:pt>
                <c:pt idx="171">
                  <c:v>371085.57118352765</c:v>
                </c:pt>
                <c:pt idx="172">
                  <c:v>371088.8536892459</c:v>
                </c:pt>
                <c:pt idx="173">
                  <c:v>371092.183440822</c:v>
                </c:pt>
                <c:pt idx="174">
                  <c:v>371095.5777197206</c:v>
                </c:pt>
                <c:pt idx="175">
                  <c:v>371099.0328369593</c:v>
                </c:pt>
                <c:pt idx="176">
                  <c:v>371102.5369212267</c:v>
                </c:pt>
                <c:pt idx="177">
                  <c:v>371106.09389949794</c:v>
                </c:pt>
                <c:pt idx="178">
                  <c:v>371109.6927353018</c:v>
                </c:pt>
                <c:pt idx="179">
                  <c:v>371113.32632476854</c:v>
                </c:pt>
                <c:pt idx="180">
                  <c:v>371116.9976781658</c:v>
                </c:pt>
                <c:pt idx="181">
                  <c:v>371120.7322346281</c:v>
                </c:pt>
                <c:pt idx="182">
                  <c:v>371124.5372807682</c:v>
                </c:pt>
                <c:pt idx="183">
                  <c:v>371128.3967656529</c:v>
                </c:pt>
                <c:pt idx="184">
                  <c:v>371132.3148687104</c:v>
                </c:pt>
                <c:pt idx="185">
                  <c:v>371136.2961839065</c:v>
                </c:pt>
                <c:pt idx="186">
                  <c:v>371140.3153678338</c:v>
                </c:pt>
                <c:pt idx="187">
                  <c:v>371144.35201437445</c:v>
                </c:pt>
                <c:pt idx="188">
                  <c:v>371148.4404477832</c:v>
                </c:pt>
                <c:pt idx="189">
                  <c:v>371152.57873944973</c:v>
                </c:pt>
                <c:pt idx="190">
                  <c:v>371156.7503570989</c:v>
                </c:pt>
                <c:pt idx="191">
                  <c:v>371160.9680386448</c:v>
                </c:pt>
                <c:pt idx="192">
                  <c:v>371165.2394503161</c:v>
                </c:pt>
                <c:pt idx="193">
                  <c:v>371169.56806676975</c:v>
                </c:pt>
                <c:pt idx="194">
                  <c:v>371173.93828123866</c:v>
                </c:pt>
                <c:pt idx="195">
                  <c:v>371178.36714016227</c:v>
                </c:pt>
                <c:pt idx="196">
                  <c:v>371182.8354651407</c:v>
                </c:pt>
                <c:pt idx="197">
                  <c:v>371187.3139468069</c:v>
                </c:pt>
                <c:pt idx="198">
                  <c:v>371191.8223253473</c:v>
                </c:pt>
                <c:pt idx="199">
                  <c:v>371196.35787309334</c:v>
                </c:pt>
                <c:pt idx="200">
                  <c:v>371200.9220403581</c:v>
                </c:pt>
                <c:pt idx="201">
                  <c:v>371205.52311085723</c:v>
                </c:pt>
                <c:pt idx="202">
                  <c:v>371210.1598010467</c:v>
                </c:pt>
                <c:pt idx="203">
                  <c:v>371214.8270946714</c:v>
                </c:pt>
                <c:pt idx="204">
                  <c:v>371219.5146376409</c:v>
                </c:pt>
                <c:pt idx="205">
                  <c:v>371224.226881859</c:v>
                </c:pt>
                <c:pt idx="206">
                  <c:v>371228.9679985076</c:v>
                </c:pt>
                <c:pt idx="207">
                  <c:v>371233.7238441979</c:v>
                </c:pt>
                <c:pt idx="208">
                  <c:v>371238.4823302401</c:v>
                </c:pt>
                <c:pt idx="209">
                  <c:v>371243.24685149774</c:v>
                </c:pt>
                <c:pt idx="210">
                  <c:v>371248.01529149537</c:v>
                </c:pt>
                <c:pt idx="211">
                  <c:v>371252.77241950156</c:v>
                </c:pt>
                <c:pt idx="212">
                  <c:v>371257.51323263336</c:v>
                </c:pt>
                <c:pt idx="213">
                  <c:v>371262.244914926</c:v>
                </c:pt>
                <c:pt idx="214">
                  <c:v>371266.9658653277</c:v>
                </c:pt>
                <c:pt idx="215">
                  <c:v>371271.6634878686</c:v>
                </c:pt>
                <c:pt idx="216">
                  <c:v>371276.3254743402</c:v>
                </c:pt>
                <c:pt idx="217">
                  <c:v>371280.9555882157</c:v>
                </c:pt>
                <c:pt idx="218">
                  <c:v>371285.5621461431</c:v>
                </c:pt>
                <c:pt idx="219">
                  <c:v>371290.1469694925</c:v>
                </c:pt>
                <c:pt idx="220">
                  <c:v>371294.7363438086</c:v>
                </c:pt>
                <c:pt idx="221">
                  <c:v>371299.32798251125</c:v>
                </c:pt>
                <c:pt idx="222">
                  <c:v>371303.89679697657</c:v>
                </c:pt>
                <c:pt idx="223">
                  <c:v>371308.45669651346</c:v>
                </c:pt>
                <c:pt idx="224">
                  <c:v>371313.0209875538</c:v>
                </c:pt>
                <c:pt idx="225">
                  <c:v>371317.5803938496</c:v>
                </c:pt>
                <c:pt idx="226">
                  <c:v>371322.1228626014</c:v>
                </c:pt>
                <c:pt idx="227">
                  <c:v>371326.6656806819</c:v>
                </c:pt>
                <c:pt idx="228">
                  <c:v>371331.20619343134</c:v>
                </c:pt>
                <c:pt idx="229">
                  <c:v>371335.71547278715</c:v>
                </c:pt>
                <c:pt idx="230">
                  <c:v>371340.19422663766</c:v>
                </c:pt>
                <c:pt idx="231">
                  <c:v>371344.63274003734</c:v>
                </c:pt>
                <c:pt idx="232">
                  <c:v>371349.0541071824</c:v>
                </c:pt>
                <c:pt idx="233">
                  <c:v>371353.4500214499</c:v>
                </c:pt>
                <c:pt idx="234">
                  <c:v>371357.79911470704</c:v>
                </c:pt>
                <c:pt idx="235">
                  <c:v>371362.134501689</c:v>
                </c:pt>
                <c:pt idx="236">
                  <c:v>371366.42955395894</c:v>
                </c:pt>
                <c:pt idx="237">
                  <c:v>371370.68615692045</c:v>
                </c:pt>
                <c:pt idx="238">
                  <c:v>371374.9457661818</c:v>
                </c:pt>
                <c:pt idx="239">
                  <c:v>371379.1916447435</c:v>
                </c:pt>
                <c:pt idx="240">
                  <c:v>371383.39168724266</c:v>
                </c:pt>
                <c:pt idx="241">
                  <c:v>371396.3631503525</c:v>
                </c:pt>
                <c:pt idx="242">
                  <c:v>371404.0232101583</c:v>
                </c:pt>
                <c:pt idx="243">
                  <c:v>371411.52789133124</c:v>
                </c:pt>
                <c:pt idx="244">
                  <c:v>371418.96897705464</c:v>
                </c:pt>
                <c:pt idx="245">
                  <c:v>371426.08106242074</c:v>
                </c:pt>
                <c:pt idx="246">
                  <c:v>371433.3433326343</c:v>
                </c:pt>
                <c:pt idx="247">
                  <c:v>371441.0689720401</c:v>
                </c:pt>
                <c:pt idx="248">
                  <c:v>371448.9731624394</c:v>
                </c:pt>
                <c:pt idx="249">
                  <c:v>371456.86641540943</c:v>
                </c:pt>
                <c:pt idx="250">
                  <c:v>371464.5322403098</c:v>
                </c:pt>
                <c:pt idx="251">
                  <c:v>371472.66700887994</c:v>
                </c:pt>
                <c:pt idx="252">
                  <c:v>371480.71635838546</c:v>
                </c:pt>
                <c:pt idx="253">
                  <c:v>371488.6223101131</c:v>
                </c:pt>
                <c:pt idx="254">
                  <c:v>371496.34305784514</c:v>
                </c:pt>
                <c:pt idx="255">
                  <c:v>371504.1608414491</c:v>
                </c:pt>
                <c:pt idx="256">
                  <c:v>371512.05061609135</c:v>
                </c:pt>
                <c:pt idx="257">
                  <c:v>371519.71973108436</c:v>
                </c:pt>
              </c:numCache>
            </c:numRef>
          </c:xVal>
          <c:yVal>
            <c:numRef>
              <c:f>Инклинометрия!$K$7:$K$264</c:f>
              <c:numCache>
                <c:ptCount val="258"/>
                <c:pt idx="0">
                  <c:v>0</c:v>
                </c:pt>
                <c:pt idx="1">
                  <c:v>9.999958910089191</c:v>
                </c:pt>
                <c:pt idx="2">
                  <c:v>19.99982091719231</c:v>
                </c:pt>
                <c:pt idx="3">
                  <c:v>29.999689715329566</c:v>
                </c:pt>
                <c:pt idx="4">
                  <c:v>39.99958754529786</c:v>
                </c:pt>
                <c:pt idx="5">
                  <c:v>49.9994746541993</c:v>
                </c:pt>
                <c:pt idx="6">
                  <c:v>59.99931501367767</c:v>
                </c:pt>
                <c:pt idx="7">
                  <c:v>69.99919086672435</c:v>
                </c:pt>
                <c:pt idx="8">
                  <c:v>79.99908830183365</c:v>
                </c:pt>
                <c:pt idx="9">
                  <c:v>89.99898828991391</c:v>
                </c:pt>
                <c:pt idx="10">
                  <c:v>99.99871705369713</c:v>
                </c:pt>
                <c:pt idx="11">
                  <c:v>109.99823941738524</c:v>
                </c:pt>
                <c:pt idx="12">
                  <c:v>119.99780591604028</c:v>
                </c:pt>
                <c:pt idx="13">
                  <c:v>129.99738931044192</c:v>
                </c:pt>
                <c:pt idx="14">
                  <c:v>139.99698965495406</c:v>
                </c:pt>
                <c:pt idx="15">
                  <c:v>149.99658608899244</c:v>
                </c:pt>
                <c:pt idx="16">
                  <c:v>159.99612073989738</c:v>
                </c:pt>
                <c:pt idx="17">
                  <c:v>169.9955765381023</c:v>
                </c:pt>
                <c:pt idx="18">
                  <c:v>179.99497586293347</c:v>
                </c:pt>
                <c:pt idx="19">
                  <c:v>189.99435639163383</c:v>
                </c:pt>
                <c:pt idx="20">
                  <c:v>199.9937084315918</c:v>
                </c:pt>
                <c:pt idx="21">
                  <c:v>209.99305549497058</c:v>
                </c:pt>
                <c:pt idx="22">
                  <c:v>219.99234395938183</c:v>
                </c:pt>
                <c:pt idx="23">
                  <c:v>229.9915593283823</c:v>
                </c:pt>
                <c:pt idx="24">
                  <c:v>239.99077579016918</c:v>
                </c:pt>
                <c:pt idx="25">
                  <c:v>249.98993780991754</c:v>
                </c:pt>
                <c:pt idx="26">
                  <c:v>259.98913559077334</c:v>
                </c:pt>
                <c:pt idx="27">
                  <c:v>269.9882419235905</c:v>
                </c:pt>
                <c:pt idx="28">
                  <c:v>279.9873218140352</c:v>
                </c:pt>
                <c:pt idx="29">
                  <c:v>289.9864668023427</c:v>
                </c:pt>
                <c:pt idx="30">
                  <c:v>299.9856072199964</c:v>
                </c:pt>
                <c:pt idx="31">
                  <c:v>309.98488313751636</c:v>
                </c:pt>
                <c:pt idx="32">
                  <c:v>319.9842636662167</c:v>
                </c:pt>
                <c:pt idx="33">
                  <c:v>329.9836577188927</c:v>
                </c:pt>
                <c:pt idx="34">
                  <c:v>339.9830216249683</c:v>
                </c:pt>
                <c:pt idx="35">
                  <c:v>349.98218872073903</c:v>
                </c:pt>
                <c:pt idx="36">
                  <c:v>359.9811545989769</c:v>
                </c:pt>
                <c:pt idx="37">
                  <c:v>369.9802114606367</c:v>
                </c:pt>
                <c:pt idx="38">
                  <c:v>379.97939387794605</c:v>
                </c:pt>
                <c:pt idx="39">
                  <c:v>389.97866348089997</c:v>
                </c:pt>
                <c:pt idx="40">
                  <c:v>399.97804643554247</c:v>
                </c:pt>
                <c:pt idx="41">
                  <c:v>409.9773258493093</c:v>
                </c:pt>
                <c:pt idx="42">
                  <c:v>419.9758690762397</c:v>
                </c:pt>
                <c:pt idx="43">
                  <c:v>429.97426996608436</c:v>
                </c:pt>
                <c:pt idx="44">
                  <c:v>439.97320677836336</c:v>
                </c:pt>
                <c:pt idx="45">
                  <c:v>449.97222224664864</c:v>
                </c:pt>
                <c:pt idx="46">
                  <c:v>459.97094780384043</c:v>
                </c:pt>
                <c:pt idx="47">
                  <c:v>469.969157319031</c:v>
                </c:pt>
                <c:pt idx="48">
                  <c:v>479.967118509292</c:v>
                </c:pt>
                <c:pt idx="49">
                  <c:v>489.96522417992827</c:v>
                </c:pt>
                <c:pt idx="50">
                  <c:v>499.96364503443044</c:v>
                </c:pt>
                <c:pt idx="51">
                  <c:v>509.9624534857526</c:v>
                </c:pt>
                <c:pt idx="52">
                  <c:v>519.9615498745368</c:v>
                </c:pt>
                <c:pt idx="53">
                  <c:v>529.9605684017471</c:v>
                </c:pt>
                <c:pt idx="54">
                  <c:v>539.9594458736683</c:v>
                </c:pt>
                <c:pt idx="55">
                  <c:v>549.958401057064</c:v>
                </c:pt>
                <c:pt idx="56">
                  <c:v>559.9575511727936</c:v>
                </c:pt>
                <c:pt idx="57">
                  <c:v>569.9568541366536</c:v>
                </c:pt>
                <c:pt idx="58">
                  <c:v>579.9562874012973</c:v>
                </c:pt>
                <c:pt idx="59">
                  <c:v>589.9557868953488</c:v>
                </c:pt>
                <c:pt idx="60">
                  <c:v>599.955194322747</c:v>
                </c:pt>
                <c:pt idx="61">
                  <c:v>609.9543467123813</c:v>
                </c:pt>
                <c:pt idx="62">
                  <c:v>619.9533331941432</c:v>
                </c:pt>
                <c:pt idx="63">
                  <c:v>629.9523159452294</c:v>
                </c:pt>
                <c:pt idx="64">
                  <c:v>639.9511783303037</c:v>
                </c:pt>
                <c:pt idx="65">
                  <c:v>649.9501429531804</c:v>
                </c:pt>
                <c:pt idx="66">
                  <c:v>659.9493615982556</c:v>
                </c:pt>
                <c:pt idx="67">
                  <c:v>669.9486296182847</c:v>
                </c:pt>
                <c:pt idx="68">
                  <c:v>679.9479954913857</c:v>
                </c:pt>
                <c:pt idx="69">
                  <c:v>689.9473425547644</c:v>
                </c:pt>
                <c:pt idx="70">
                  <c:v>699.9462369601199</c:v>
                </c:pt>
                <c:pt idx="71">
                  <c:v>709.9447237951622</c:v>
                </c:pt>
                <c:pt idx="72">
                  <c:v>719.9432826199404</c:v>
                </c:pt>
                <c:pt idx="73">
                  <c:v>729.9419432850257</c:v>
                </c:pt>
                <c:pt idx="74">
                  <c:v>739.9406999961327</c:v>
                </c:pt>
                <c:pt idx="75">
                  <c:v>749.9396163510378</c:v>
                </c:pt>
                <c:pt idx="76">
                  <c:v>759.9386009683183</c:v>
                </c:pt>
                <c:pt idx="77">
                  <c:v>769.937399294847</c:v>
                </c:pt>
                <c:pt idx="78">
                  <c:v>779.935924592872</c:v>
                </c:pt>
                <c:pt idx="79">
                  <c:v>789.9344841583111</c:v>
                </c:pt>
                <c:pt idx="80">
                  <c:v>799.9332020414699</c:v>
                </c:pt>
                <c:pt idx="81">
                  <c:v>809.9319758937406</c:v>
                </c:pt>
                <c:pt idx="82">
                  <c:v>819.9307312284147</c:v>
                </c:pt>
                <c:pt idx="83">
                  <c:v>829.9294428156868</c:v>
                </c:pt>
                <c:pt idx="84">
                  <c:v>839.9283189797059</c:v>
                </c:pt>
                <c:pt idx="85">
                  <c:v>849.9273660281824</c:v>
                </c:pt>
                <c:pt idx="86">
                  <c:v>859.9262810980292</c:v>
                </c:pt>
                <c:pt idx="87">
                  <c:v>869.9249274429308</c:v>
                </c:pt>
                <c:pt idx="88">
                  <c:v>879.9235208729854</c:v>
                </c:pt>
                <c:pt idx="89">
                  <c:v>889.9223753466847</c:v>
                </c:pt>
                <c:pt idx="90">
                  <c:v>899.9214933079277</c:v>
                </c:pt>
                <c:pt idx="91">
                  <c:v>909.9208003870738</c:v>
                </c:pt>
                <c:pt idx="92">
                  <c:v>919.9200852033023</c:v>
                </c:pt>
                <c:pt idx="93">
                  <c:v>929.9191786569006</c:v>
                </c:pt>
                <c:pt idx="94">
                  <c:v>939.9182896502257</c:v>
                </c:pt>
                <c:pt idx="95">
                  <c:v>949.917420890021</c:v>
                </c:pt>
                <c:pt idx="96">
                  <c:v>959.9165727114648</c:v>
                </c:pt>
                <c:pt idx="97">
                  <c:v>969.9158027688318</c:v>
                </c:pt>
                <c:pt idx="98">
                  <c:v>979.9150170442842</c:v>
                </c:pt>
                <c:pt idx="99">
                  <c:v>989.9142982030016</c:v>
                </c:pt>
                <c:pt idx="100">
                  <c:v>999.9135102890739</c:v>
                </c:pt>
                <c:pt idx="101">
                  <c:v>1009.9119326939972</c:v>
                </c:pt>
                <c:pt idx="102">
                  <c:v>1019.907327047893</c:v>
                </c:pt>
                <c:pt idx="103">
                  <c:v>1029.895990245409</c:v>
                </c:pt>
                <c:pt idx="104">
                  <c:v>1039.8641975841751</c:v>
                </c:pt>
                <c:pt idx="105">
                  <c:v>1049.784796783517</c:v>
                </c:pt>
                <c:pt idx="106">
                  <c:v>1059.6430053499819</c:v>
                </c:pt>
                <c:pt idx="107">
                  <c:v>1069.434170322155</c:v>
                </c:pt>
                <c:pt idx="108">
                  <c:v>1079.1824053159226</c:v>
                </c:pt>
                <c:pt idx="109">
                  <c:v>1084.0538037416259</c:v>
                </c:pt>
                <c:pt idx="110">
                  <c:v>1088.9264087469148</c:v>
                </c:pt>
                <c:pt idx="111">
                  <c:v>1093.7994928585085</c:v>
                </c:pt>
                <c:pt idx="112">
                  <c:v>1098.6598155199822</c:v>
                </c:pt>
                <c:pt idx="113">
                  <c:v>1103.4982568690589</c:v>
                </c:pt>
                <c:pt idx="114">
                  <c:v>1108.313447294417</c:v>
                </c:pt>
                <c:pt idx="115">
                  <c:v>1113.10832597215</c:v>
                </c:pt>
                <c:pt idx="116">
                  <c:v>1117.8775859637217</c:v>
                </c:pt>
                <c:pt idx="117">
                  <c:v>1122.616421055112</c:v>
                </c:pt>
                <c:pt idx="118">
                  <c:v>1127.3164491480259</c:v>
                </c:pt>
                <c:pt idx="119">
                  <c:v>1131.970405583801</c:v>
                </c:pt>
                <c:pt idx="120">
                  <c:v>1136.5773591831316</c:v>
                </c:pt>
                <c:pt idx="121">
                  <c:v>1141.1308225487817</c:v>
                </c:pt>
                <c:pt idx="122">
                  <c:v>1145.6380792465418</c:v>
                </c:pt>
                <c:pt idx="123">
                  <c:v>1150.1064839404999</c:v>
                </c:pt>
                <c:pt idx="124">
                  <c:v>1154.529358291262</c:v>
                </c:pt>
                <c:pt idx="125">
                  <c:v>1158.90274237305</c:v>
                </c:pt>
                <c:pt idx="126">
                  <c:v>1163.223820049624</c:v>
                </c:pt>
                <c:pt idx="127">
                  <c:v>1167.4959895197305</c:v>
                </c:pt>
                <c:pt idx="128">
                  <c:v>1171.713298374437</c:v>
                </c:pt>
                <c:pt idx="129">
                  <c:v>1175.8732384449147</c:v>
                </c:pt>
                <c:pt idx="130">
                  <c:v>1179.9793206401314</c:v>
                </c:pt>
                <c:pt idx="131">
                  <c:v>1184.0255722302334</c:v>
                </c:pt>
                <c:pt idx="132">
                  <c:v>1188.0339027814962</c:v>
                </c:pt>
                <c:pt idx="133">
                  <c:v>1192.0174491371417</c:v>
                </c:pt>
                <c:pt idx="134">
                  <c:v>1195.9500502670962</c:v>
                </c:pt>
                <c:pt idx="135">
                  <c:v>1199.8311077221474</c:v>
                </c:pt>
                <c:pt idx="136">
                  <c:v>1203.6448444435582</c:v>
                </c:pt>
                <c:pt idx="137">
                  <c:v>1207.3765256108686</c:v>
                </c:pt>
                <c:pt idx="138">
                  <c:v>1211.0444040372488</c:v>
                </c:pt>
                <c:pt idx="139">
                  <c:v>1214.6585161971504</c:v>
                </c:pt>
                <c:pt idx="140">
                  <c:v>1218.22646537753</c:v>
                </c:pt>
                <c:pt idx="141">
                  <c:v>1221.7321474531268</c:v>
                </c:pt>
                <c:pt idx="142">
                  <c:v>1225.1846505308931</c:v>
                </c:pt>
                <c:pt idx="143">
                  <c:v>1228.6047929036597</c:v>
                </c:pt>
                <c:pt idx="144">
                  <c:v>1231.9922709670748</c:v>
                </c:pt>
                <c:pt idx="145">
                  <c:v>1235.325144741884</c:v>
                </c:pt>
                <c:pt idx="146">
                  <c:v>1238.6125799015813</c:v>
                </c:pt>
                <c:pt idx="147">
                  <c:v>1241.8500881009395</c:v>
                </c:pt>
                <c:pt idx="148">
                  <c:v>1245.0158443096345</c:v>
                </c:pt>
                <c:pt idx="149">
                  <c:v>1248.0857207103652</c:v>
                </c:pt>
                <c:pt idx="150">
                  <c:v>1251.0543602097775</c:v>
                </c:pt>
                <c:pt idx="151">
                  <c:v>1253.9370565860177</c:v>
                </c:pt>
                <c:pt idx="152">
                  <c:v>1256.7439358045551</c:v>
                </c:pt>
                <c:pt idx="153">
                  <c:v>1259.4625917417015</c:v>
                </c:pt>
                <c:pt idx="154">
                  <c:v>1262.0887990681604</c:v>
                </c:pt>
                <c:pt idx="155">
                  <c:v>1264.6389244439242</c:v>
                </c:pt>
                <c:pt idx="156">
                  <c:v>1267.1146257693358</c:v>
                </c:pt>
                <c:pt idx="157">
                  <c:v>1269.539589717011</c:v>
                </c:pt>
                <c:pt idx="158">
                  <c:v>1271.9662324402018</c:v>
                </c:pt>
                <c:pt idx="159">
                  <c:v>1274.408767579456</c:v>
                </c:pt>
                <c:pt idx="160">
                  <c:v>1276.8626020675258</c:v>
                </c:pt>
                <c:pt idx="161">
                  <c:v>1279.3398954096879</c:v>
                </c:pt>
                <c:pt idx="162">
                  <c:v>1281.833052758814</c:v>
                </c:pt>
                <c:pt idx="163">
                  <c:v>1284.3245457606158</c:v>
                </c:pt>
                <c:pt idx="164">
                  <c:v>1286.8194427161927</c:v>
                </c:pt>
                <c:pt idx="165">
                  <c:v>1289.3099142320757</c:v>
                </c:pt>
                <c:pt idx="166">
                  <c:v>1291.7922088879259</c:v>
                </c:pt>
                <c:pt idx="167">
                  <c:v>1294.2703360108233</c:v>
                </c:pt>
                <c:pt idx="168">
                  <c:v>1296.7394382976981</c:v>
                </c:pt>
                <c:pt idx="169">
                  <c:v>1299.2051250539869</c:v>
                </c:pt>
                <c:pt idx="170">
                  <c:v>1301.6621523304734</c:v>
                </c:pt>
                <c:pt idx="171">
                  <c:v>1304.1177734222747</c:v>
                </c:pt>
                <c:pt idx="172">
                  <c:v>1306.5894932512558</c:v>
                </c:pt>
                <c:pt idx="173">
                  <c:v>1309.0899844724952</c:v>
                </c:pt>
                <c:pt idx="174">
                  <c:v>1311.6311718479722</c:v>
                </c:pt>
                <c:pt idx="175">
                  <c:v>1314.1961444568774</c:v>
                </c:pt>
                <c:pt idx="176">
                  <c:v>1316.7708860055593</c:v>
                </c:pt>
                <c:pt idx="177">
                  <c:v>1319.3531790230616</c:v>
                </c:pt>
                <c:pt idx="178">
                  <c:v>1321.9371905611142</c:v>
                </c:pt>
                <c:pt idx="179">
                  <c:v>1324.5216129880523</c:v>
                </c:pt>
                <c:pt idx="180">
                  <c:v>1327.0864732328444</c:v>
                </c:pt>
                <c:pt idx="181">
                  <c:v>1329.6120115829992</c:v>
                </c:pt>
                <c:pt idx="182">
                  <c:v>1332.1045637574332</c:v>
                </c:pt>
                <c:pt idx="183">
                  <c:v>1334.5642126939465</c:v>
                </c:pt>
                <c:pt idx="184">
                  <c:v>1336.9825343474456</c:v>
                </c:pt>
                <c:pt idx="185">
                  <c:v>1339.3654900748318</c:v>
                </c:pt>
                <c:pt idx="186">
                  <c:v>1341.7229739977622</c:v>
                </c:pt>
                <c:pt idx="187">
                  <c:v>1344.0474546501428</c:v>
                </c:pt>
                <c:pt idx="188">
                  <c:v>1346.3529073138145</c:v>
                </c:pt>
                <c:pt idx="189">
                  <c:v>1348.6490238277227</c:v>
                </c:pt>
                <c:pt idx="190">
                  <c:v>1350.9166822535153</c:v>
                </c:pt>
                <c:pt idx="191">
                  <c:v>1353.1453280806725</c:v>
                </c:pt>
                <c:pt idx="192">
                  <c:v>1355.3375367634537</c:v>
                </c:pt>
                <c:pt idx="193">
                  <c:v>1357.4873350561734</c:v>
                </c:pt>
                <c:pt idx="194">
                  <c:v>1359.580435615762</c:v>
                </c:pt>
                <c:pt idx="195">
                  <c:v>1361.625671979035</c:v>
                </c:pt>
                <c:pt idx="196">
                  <c:v>1363.643318615196</c:v>
                </c:pt>
                <c:pt idx="197">
                  <c:v>1365.645343661314</c:v>
                </c:pt>
                <c:pt idx="198">
                  <c:v>1367.6319240177356</c:v>
                </c:pt>
                <c:pt idx="199">
                  <c:v>1369.583370382173</c:v>
                </c:pt>
                <c:pt idx="200">
                  <c:v>1371.4745940726314</c:v>
                </c:pt>
                <c:pt idx="201">
                  <c:v>1373.2961745405646</c:v>
                </c:pt>
                <c:pt idx="202">
                  <c:v>1375.0575472893665</c:v>
                </c:pt>
                <c:pt idx="203">
                  <c:v>1376.778590841452</c:v>
                </c:pt>
                <c:pt idx="204">
                  <c:v>1378.4407134233736</c:v>
                </c:pt>
                <c:pt idx="205">
                  <c:v>1380.0266160154276</c:v>
                </c:pt>
                <c:pt idx="206">
                  <c:v>1381.5699579814648</c:v>
                </c:pt>
                <c:pt idx="207">
                  <c:v>1383.099763870091</c:v>
                </c:pt>
                <c:pt idx="208">
                  <c:v>1384.5899706217708</c:v>
                </c:pt>
                <c:pt idx="209">
                  <c:v>1386.0474889705972</c:v>
                </c:pt>
                <c:pt idx="210">
                  <c:v>1387.5186080650872</c:v>
                </c:pt>
                <c:pt idx="211">
                  <c:v>1388.9941052381316</c:v>
                </c:pt>
                <c:pt idx="212">
                  <c:v>1390.4652243326218</c:v>
                </c:pt>
                <c:pt idx="213">
                  <c:v>1391.9450149886109</c:v>
                </c:pt>
                <c:pt idx="214">
                  <c:v>1393.4447150367662</c:v>
                </c:pt>
                <c:pt idx="215">
                  <c:v>1394.9710726416902</c:v>
                </c:pt>
                <c:pt idx="216">
                  <c:v>1396.53001125226</c:v>
                </c:pt>
                <c:pt idx="217">
                  <c:v>1398.1162035030163</c:v>
                </c:pt>
                <c:pt idx="218">
                  <c:v>1399.6937862319458</c:v>
                </c:pt>
                <c:pt idx="219">
                  <c:v>1401.2103347090074</c:v>
                </c:pt>
                <c:pt idx="220">
                  <c:v>1402.655326609077</c:v>
                </c:pt>
                <c:pt idx="221">
                  <c:v>1404.0557283335904</c:v>
                </c:pt>
                <c:pt idx="222">
                  <c:v>1405.4262797600084</c:v>
                </c:pt>
                <c:pt idx="223">
                  <c:v>1406.7405938765025</c:v>
                </c:pt>
                <c:pt idx="224">
                  <c:v>1407.9885648477955</c:v>
                </c:pt>
                <c:pt idx="225">
                  <c:v>1409.1556219557972</c:v>
                </c:pt>
                <c:pt idx="226">
                  <c:v>1410.210156098662</c:v>
                </c:pt>
                <c:pt idx="227">
                  <c:v>1411.1549477678911</c:v>
                </c:pt>
                <c:pt idx="228">
                  <c:v>1412.0159687078506</c:v>
                </c:pt>
                <c:pt idx="229">
                  <c:v>1412.841292806684</c:v>
                </c:pt>
                <c:pt idx="230">
                  <c:v>1413.6628726489323</c:v>
                </c:pt>
                <c:pt idx="231">
                  <c:v>1414.4983941997207</c:v>
                </c:pt>
                <c:pt idx="232">
                  <c:v>1415.3344750014148</c:v>
                </c:pt>
                <c:pt idx="233">
                  <c:v>1416.1452498018054</c:v>
                </c:pt>
                <c:pt idx="234">
                  <c:v>1416.898965928543</c:v>
                </c:pt>
                <c:pt idx="235">
                  <c:v>1417.5755119457997</c:v>
                </c:pt>
                <c:pt idx="236">
                  <c:v>1418.1744634149832</c:v>
                </c:pt>
                <c:pt idx="237">
                  <c:v>1418.7246528853118</c:v>
                </c:pt>
                <c:pt idx="238">
                  <c:v>1419.279569246781</c:v>
                </c:pt>
                <c:pt idx="239">
                  <c:v>1419.8503972046378</c:v>
                </c:pt>
                <c:pt idx="240">
                  <c:v>1421.5942992923538</c:v>
                </c:pt>
                <c:pt idx="241">
                  <c:v>1422.9170942388723</c:v>
                </c:pt>
                <c:pt idx="242">
                  <c:v>1424.641522120765</c:v>
                </c:pt>
                <c:pt idx="243">
                  <c:v>1426.404893134819</c:v>
                </c:pt>
                <c:pt idx="244">
                  <c:v>1427.8429994402652</c:v>
                </c:pt>
                <c:pt idx="245">
                  <c:v>1428.8914605497778</c:v>
                </c:pt>
                <c:pt idx="246">
                  <c:v>1429.5452863020607</c:v>
                </c:pt>
                <c:pt idx="247">
                  <c:v>1429.9417735197662</c:v>
                </c:pt>
                <c:pt idx="248">
                  <c:v>1430.1989318124104</c:v>
                </c:pt>
                <c:pt idx="249">
                  <c:v>1430.332185373116</c:v>
                </c:pt>
                <c:pt idx="250">
                  <c:v>1430.4064047365143</c:v>
                </c:pt>
                <c:pt idx="251">
                  <c:v>1430.4039569122665</c:v>
                </c:pt>
                <c:pt idx="252">
                  <c:v>1430.2217354079378</c:v>
                </c:pt>
                <c:pt idx="253">
                  <c:v>1429.9958870717742</c:v>
                </c:pt>
                <c:pt idx="254">
                  <c:v>1430.0837770368664</c:v>
                </c:pt>
                <c:pt idx="255">
                  <c:v>1430.4402570195375</c:v>
                </c:pt>
                <c:pt idx="256">
                  <c:v>1430.8240769139936</c:v>
                </c:pt>
                <c:pt idx="257">
                  <c:v>1431.3981292564088</c:v>
                </c:pt>
              </c:numCache>
            </c:numRef>
          </c:yVal>
          <c:smooth val="1"/>
        </c:ser>
        <c:axId val="43405895"/>
        <c:axId val="55108736"/>
      </c:scatterChart>
      <c:valAx>
        <c:axId val="43405895"/>
        <c:scaling>
          <c:orientation val="minMax"/>
          <c:max val="371530"/>
          <c:min val="3714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8736"/>
        <c:crosses val="autoZero"/>
        <c:crossBetween val="midCat"/>
        <c:dispUnits/>
      </c:valAx>
      <c:valAx>
        <c:axId val="55108736"/>
        <c:scaling>
          <c:orientation val="maxMin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58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25"/>
          <c:y val="0.514"/>
          <c:w val="0.065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14</xdr:col>
      <xdr:colOff>409575</xdr:colOff>
      <xdr:row>38</xdr:row>
      <xdr:rowOff>114300</xdr:rowOff>
    </xdr:to>
    <xdr:graphicFrame>
      <xdr:nvGraphicFramePr>
        <xdr:cNvPr id="1" name="Диаграмма 1"/>
        <xdr:cNvGraphicFramePr/>
      </xdr:nvGraphicFramePr>
      <xdr:xfrm>
        <a:off x="57150" y="28575"/>
        <a:ext cx="99536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4"/>
  <sheetViews>
    <sheetView zoomScalePageLayoutView="0" workbookViewId="0" topLeftCell="A1">
      <pane xSplit="4" ySplit="7" topLeftCell="G24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7" sqref="K7:L264"/>
    </sheetView>
  </sheetViews>
  <sheetFormatPr defaultColWidth="9.00390625" defaultRowHeight="12.75"/>
  <cols>
    <col min="1" max="1" width="36.125" style="2" customWidth="1"/>
    <col min="2" max="2" width="8.75390625" style="93" customWidth="1"/>
    <col min="3" max="3" width="8.00390625" style="94" customWidth="1"/>
    <col min="4" max="4" width="8.00390625" style="93" customWidth="1"/>
    <col min="5" max="6" width="8.00390625" style="12" hidden="1" customWidth="1"/>
    <col min="7" max="10" width="8.00390625" style="2" customWidth="1"/>
    <col min="11" max="11" width="9.375" style="2" customWidth="1"/>
    <col min="12" max="15" width="8.00390625" style="2" customWidth="1"/>
    <col min="16" max="19" width="9.125" style="2" customWidth="1"/>
    <col min="20" max="20" width="6.375" style="2" bestFit="1" customWidth="1"/>
    <col min="21" max="21" width="7.625" style="2" bestFit="1" customWidth="1"/>
    <col min="22" max="22" width="6.375" style="2" bestFit="1" customWidth="1"/>
    <col min="23" max="23" width="7.625" style="2" bestFit="1" customWidth="1"/>
    <col min="24" max="24" width="6.75390625" style="2" bestFit="1" customWidth="1"/>
    <col min="25" max="25" width="7.625" style="2" bestFit="1" customWidth="1"/>
    <col min="26" max="26" width="6.375" style="2" bestFit="1" customWidth="1"/>
    <col min="27" max="27" width="7.625" style="2" bestFit="1" customWidth="1"/>
    <col min="28" max="16384" width="9.125" style="2" customWidth="1"/>
  </cols>
  <sheetData>
    <row r="1" spans="2:44" s="13" customFormat="1" ht="12.75" thickBot="1">
      <c r="B1" s="96" t="s">
        <v>2</v>
      </c>
      <c r="C1" s="97"/>
      <c r="D1" s="97"/>
      <c r="E1" s="97"/>
      <c r="F1" s="98"/>
      <c r="G1" s="98"/>
      <c r="H1" s="99"/>
      <c r="I1" s="100" t="s">
        <v>3</v>
      </c>
      <c r="J1" s="101"/>
      <c r="K1" s="101"/>
      <c r="L1" s="101"/>
      <c r="M1" s="101"/>
      <c r="N1" s="101"/>
      <c r="O1" s="101"/>
      <c r="P1" s="102" t="s">
        <v>11</v>
      </c>
      <c r="Q1" s="103"/>
      <c r="R1" s="103"/>
      <c r="S1" s="10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s="13" customFormat="1" ht="12.75" thickBot="1">
      <c r="B2" s="78"/>
      <c r="C2" s="79"/>
      <c r="D2" s="80"/>
      <c r="E2" s="47" t="s">
        <v>0</v>
      </c>
      <c r="F2" s="47" t="s">
        <v>0</v>
      </c>
      <c r="G2" s="14" t="s">
        <v>12</v>
      </c>
      <c r="H2" s="15">
        <v>300</v>
      </c>
      <c r="I2" s="16"/>
      <c r="J2" s="16"/>
      <c r="K2" s="16"/>
      <c r="L2" s="52" t="s">
        <v>27</v>
      </c>
      <c r="M2" s="52" t="s">
        <v>25</v>
      </c>
      <c r="N2" s="16"/>
      <c r="O2" s="17"/>
      <c r="P2" s="18"/>
      <c r="Q2" s="16"/>
      <c r="R2" s="16"/>
      <c r="S2" s="1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s="13" customFormat="1" ht="12.75" thickBot="1">
      <c r="B3" s="81"/>
      <c r="C3" s="82"/>
      <c r="D3" s="83"/>
      <c r="E3" s="48" t="s">
        <v>0</v>
      </c>
      <c r="F3" s="48" t="s">
        <v>0</v>
      </c>
      <c r="G3" s="19"/>
      <c r="H3" s="20"/>
      <c r="I3" s="19"/>
      <c r="J3" s="19"/>
      <c r="K3" s="19"/>
      <c r="L3" s="53" t="s">
        <v>28</v>
      </c>
      <c r="M3" s="53" t="s">
        <v>26</v>
      </c>
      <c r="N3" s="19"/>
      <c r="O3" s="20"/>
      <c r="P3" s="21"/>
      <c r="Q3" s="19"/>
      <c r="R3" s="19"/>
      <c r="S3" s="2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30" customFormat="1" ht="12.75" thickBot="1">
      <c r="A4" s="30" t="s">
        <v>13</v>
      </c>
      <c r="B4" s="84" t="s">
        <v>22</v>
      </c>
      <c r="C4" s="85" t="s">
        <v>23</v>
      </c>
      <c r="D4" s="85" t="s">
        <v>24</v>
      </c>
      <c r="E4" s="35" t="s">
        <v>7</v>
      </c>
      <c r="F4" s="36" t="s">
        <v>8</v>
      </c>
      <c r="G4" s="38" t="s">
        <v>17</v>
      </c>
      <c r="H4" s="38" t="s">
        <v>9</v>
      </c>
      <c r="I4" s="22" t="s">
        <v>19</v>
      </c>
      <c r="J4" s="23" t="s">
        <v>20</v>
      </c>
      <c r="K4" s="23" t="s">
        <v>21</v>
      </c>
      <c r="L4" s="24" t="s">
        <v>4</v>
      </c>
      <c r="M4" s="24" t="s">
        <v>5</v>
      </c>
      <c r="N4" s="25" t="s">
        <v>18</v>
      </c>
      <c r="O4" s="26" t="s">
        <v>1</v>
      </c>
      <c r="P4" s="27" t="s">
        <v>6</v>
      </c>
      <c r="Q4" s="28" t="s">
        <v>4</v>
      </c>
      <c r="R4" s="28" t="s">
        <v>5</v>
      </c>
      <c r="S4" s="29" t="s">
        <v>10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</row>
    <row r="5" spans="1:44" s="30" customFormat="1" ht="12.75" thickBot="1">
      <c r="A5" s="30" t="s">
        <v>14</v>
      </c>
      <c r="B5" s="86"/>
      <c r="C5" s="87"/>
      <c r="D5" s="87"/>
      <c r="E5" s="37">
        <v>0</v>
      </c>
      <c r="F5" s="37">
        <v>0</v>
      </c>
      <c r="G5" s="39">
        <v>108.32</v>
      </c>
      <c r="H5" s="51">
        <v>10.283</v>
      </c>
      <c r="I5" s="31"/>
      <c r="J5" s="32"/>
      <c r="K5" s="32"/>
      <c r="L5" s="32"/>
      <c r="M5" s="32"/>
      <c r="N5" s="32"/>
      <c r="O5" s="33"/>
      <c r="P5" s="27" t="s">
        <v>6</v>
      </c>
      <c r="Q5" s="28" t="s">
        <v>4</v>
      </c>
      <c r="R5" s="28" t="s">
        <v>5</v>
      </c>
      <c r="S5" s="29" t="s">
        <v>10</v>
      </c>
      <c r="T5" s="95"/>
      <c r="U5" s="95"/>
      <c r="V5" s="95"/>
      <c r="W5" s="95"/>
      <c r="X5" s="95"/>
      <c r="Y5" s="95"/>
      <c r="Z5" s="95"/>
      <c r="AA5" s="95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</row>
    <row r="6" spans="1:44" s="30" customFormat="1" ht="12.75" thickBot="1">
      <c r="A6" s="30" t="s">
        <v>15</v>
      </c>
      <c r="B6" s="88"/>
      <c r="C6" s="89"/>
      <c r="D6" s="89"/>
      <c r="E6" s="41"/>
      <c r="F6" s="41"/>
      <c r="G6" s="42"/>
      <c r="H6" s="43"/>
      <c r="I6" s="44"/>
      <c r="J6" s="45"/>
      <c r="K6" s="45"/>
      <c r="L6" s="45">
        <v>120680</v>
      </c>
      <c r="M6" s="45">
        <v>370980</v>
      </c>
      <c r="N6" s="45"/>
      <c r="O6" s="46"/>
      <c r="P6" s="42"/>
      <c r="Q6" s="42"/>
      <c r="R6" s="42"/>
      <c r="S6" s="4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19" ht="12.75">
      <c r="A7" s="2" t="s">
        <v>16</v>
      </c>
      <c r="B7" s="55">
        <v>0</v>
      </c>
      <c r="C7" s="55">
        <v>0</v>
      </c>
      <c r="D7" s="55">
        <v>0</v>
      </c>
      <c r="E7" s="40">
        <f>IF($E$5=1,(C7-INT(C7))/0.6+INT(C7),C7)</f>
        <v>0</v>
      </c>
      <c r="F7" s="34">
        <f>IF($F$5=1,(D7-INT(D7))/0.6+INT(D7),D7)</f>
        <v>0</v>
      </c>
      <c r="G7" s="8">
        <f>G5</f>
        <v>108.32</v>
      </c>
      <c r="H7" s="50">
        <f>H5</f>
        <v>10.283</v>
      </c>
      <c r="I7" s="3">
        <f>(B7-B5)-(B7-B5)*COS(RADIANS((E5+E7)/2))+I5</f>
        <v>0</v>
      </c>
      <c r="J7" s="4">
        <f>G5-B7+I7</f>
        <v>108.32</v>
      </c>
      <c r="K7" s="4">
        <f>G$5-J7</f>
        <v>0</v>
      </c>
      <c r="L7" s="5">
        <f>IF(D7="",L6,(B7-B6)*SIN(RADIANS((E6+E7)/2))*SIN(RADIANS(IF(ABS(F6-F7)&gt;180,(F6+F7+360)/2+H5,(F6+F7)/2+H5)))+L6)</f>
        <v>120680</v>
      </c>
      <c r="M7" s="5">
        <f>IF(D7="",M5,(B7-B6)*SIN(RADIANS((E6+E7)/2))*COS(RADIANS(IF(ABS(F6-F7)&gt;180,(F6+F7+360)/2+H5,(F6+F7)/2+H5)))+M6)</f>
        <v>370980</v>
      </c>
      <c r="N7" s="6">
        <f>SQRT(POWER(M7,2)+POWER(L7,2))</f>
        <v>390115.14043933235</v>
      </c>
      <c r="O7" s="6">
        <f aca="true" t="shared" si="0" ref="O7:O38">IF(N7=0,0,ABS(IF(L7&lt;=0,360,0)-DEGREES(ACOS(M7/N7))))</f>
        <v>18.019735627571954</v>
      </c>
      <c r="P7" s="7">
        <f>B7</f>
        <v>0</v>
      </c>
      <c r="Q7" s="7">
        <f>L7</f>
        <v>120680</v>
      </c>
      <c r="R7" s="7">
        <f>M7</f>
        <v>370980</v>
      </c>
      <c r="S7" s="7">
        <f>K7</f>
        <v>0</v>
      </c>
    </row>
    <row r="8" spans="2:23" ht="12.75">
      <c r="B8" s="55">
        <v>10</v>
      </c>
      <c r="C8" s="55">
        <v>0.3285</v>
      </c>
      <c r="D8" s="55">
        <v>0</v>
      </c>
      <c r="E8" s="34">
        <f>IF($E$5=1,(C8-INT(C8))/0.6+INT(C8),C8)</f>
        <v>0.3285</v>
      </c>
      <c r="F8" s="34">
        <f>IF($F$5=1,(D8-INT(D8))/0.6+INT(D8),D8)</f>
        <v>0</v>
      </c>
      <c r="G8" s="8">
        <f>G5</f>
        <v>108.32</v>
      </c>
      <c r="H8" s="8">
        <f>H7</f>
        <v>10.283</v>
      </c>
      <c r="I8" s="9">
        <f>(B8-B7)-(B8-B7)*COS(RADIANS((E7+E8)/2))+I7</f>
        <v>4.108991080897795E-05</v>
      </c>
      <c r="J8" s="10">
        <f>G8-B8+I8</f>
        <v>98.3200410899108</v>
      </c>
      <c r="K8" s="4">
        <f aca="true" t="shared" si="1" ref="K8:K38">G$5-J8</f>
        <v>9.999958910089191</v>
      </c>
      <c r="L8" s="5">
        <f aca="true" t="shared" si="2" ref="L8:L13">IF(D8="",L7,(B8-B7)*SIN(RADIANS((E7+E8)/2))*SIN(RADIANS(IF(ABS(F7-F8)&gt;180,(F7+F8+360)/2+H6,(F7+F8)/2+H6)))+L7)</f>
        <v>120680</v>
      </c>
      <c r="M8" s="5">
        <f aca="true" t="shared" si="3" ref="M8:M13">IF(D8="",M6,(B8-B7)*SIN(RADIANS((E7+E8)/2))*COS(RADIANS(IF(ABS(F7-F8)&gt;180,(F7+F8+360)/2+H6,(F7+F8)/2+H6)))+M7)</f>
        <v>370980.0286669937</v>
      </c>
      <c r="N8" s="9">
        <f>SQRT(POWER(M8,2)+POWER(L8,2))</f>
        <v>390115.16770021064</v>
      </c>
      <c r="O8" s="6">
        <f>IF(N8=0,0,ABS(IF(L8&lt;=0,360,0)-DEGREES(ACOS(M8/N8))))</f>
        <v>18.019734325141812</v>
      </c>
      <c r="P8" s="7">
        <f aca="true" t="shared" si="4" ref="P8:P71">B8</f>
        <v>10</v>
      </c>
      <c r="Q8" s="7">
        <f aca="true" t="shared" si="5" ref="Q8:Q71">L8</f>
        <v>120680</v>
      </c>
      <c r="R8" s="7">
        <f aca="true" t="shared" si="6" ref="R8:R71">M8</f>
        <v>370980.0286669937</v>
      </c>
      <c r="S8" s="7">
        <f>K8</f>
        <v>9.999958910089191</v>
      </c>
      <c r="T8" s="1"/>
      <c r="U8" s="1"/>
      <c r="V8" s="1"/>
      <c r="W8" s="1"/>
    </row>
    <row r="9" spans="2:23" ht="12.75">
      <c r="B9" s="55">
        <v>20</v>
      </c>
      <c r="C9" s="55">
        <v>0.2735</v>
      </c>
      <c r="D9" s="55">
        <v>0</v>
      </c>
      <c r="E9" s="34">
        <f>IF($E$5=1,(C9-INT(C9))/0.6+INT(C9),C9)</f>
        <v>0.2735</v>
      </c>
      <c r="F9" s="34">
        <f>IF($F$5=1,(D9-INT(D9))/0.6+INT(D9),D9)</f>
        <v>0</v>
      </c>
      <c r="G9" s="11">
        <f>G8</f>
        <v>108.32</v>
      </c>
      <c r="H9" s="8">
        <f aca="true" t="shared" si="7" ref="H9:H72">H8</f>
        <v>10.283</v>
      </c>
      <c r="I9" s="9">
        <f>(B9-B8)-(B9-B8)*COS(RADIANS((E8+E9)/2))+I8</f>
        <v>0.00017908280769063367</v>
      </c>
      <c r="J9" s="10">
        <f aca="true" t="shared" si="8" ref="J9:J70">G9-B9+I9</f>
        <v>88.32017908280768</v>
      </c>
      <c r="K9" s="4">
        <f t="shared" si="1"/>
        <v>19.99982091719231</v>
      </c>
      <c r="L9" s="5">
        <f t="shared" si="2"/>
        <v>120680.00937788934</v>
      </c>
      <c r="M9" s="5">
        <f t="shared" si="3"/>
        <v>370980.0803573612</v>
      </c>
      <c r="N9" s="9">
        <f aca="true" t="shared" si="9" ref="N9:N72">SQRT(POWER(M9,2)+POWER(L9,2))</f>
        <v>390115.2197561659</v>
      </c>
      <c r="O9" s="6">
        <f t="shared" si="0"/>
        <v>18.01973328645153</v>
      </c>
      <c r="P9" s="7">
        <f t="shared" si="4"/>
        <v>20</v>
      </c>
      <c r="Q9" s="7">
        <f t="shared" si="5"/>
        <v>120680.00937788934</v>
      </c>
      <c r="R9" s="7">
        <f t="shared" si="6"/>
        <v>370980.0803573612</v>
      </c>
      <c r="S9" s="7">
        <f aca="true" t="shared" si="10" ref="S9:S71">K9</f>
        <v>19.99982091719231</v>
      </c>
      <c r="T9" s="1"/>
      <c r="U9" s="1"/>
      <c r="V9" s="1"/>
      <c r="W9" s="1"/>
    </row>
    <row r="10" spans="2:23" ht="12.75">
      <c r="B10" s="55">
        <v>30</v>
      </c>
      <c r="C10" s="55">
        <v>0.3135</v>
      </c>
      <c r="D10" s="55">
        <v>0</v>
      </c>
      <c r="E10" s="34">
        <f aca="true" t="shared" si="11" ref="E10:E19">IF($E$5=1,(C10-INT(C10))/0.6+INT(C10),C10)</f>
        <v>0.3135</v>
      </c>
      <c r="F10" s="34">
        <f aca="true" t="shared" si="12" ref="F10:F19">IF($F$5=1,(D10-INT(D10))/0.6+INT(D10),D10)</f>
        <v>0</v>
      </c>
      <c r="G10" s="11">
        <f aca="true" t="shared" si="13" ref="G10:G72">G9</f>
        <v>108.32</v>
      </c>
      <c r="H10" s="8">
        <f t="shared" si="7"/>
        <v>10.283</v>
      </c>
      <c r="I10" s="9">
        <f aca="true" t="shared" si="14" ref="I10:I70">(B10-B9)-(B10-B9)*COS(RADIANS((E9+E10)/2))+I9</f>
        <v>0.00031028467043903163</v>
      </c>
      <c r="J10" s="10">
        <f t="shared" si="8"/>
        <v>78.32031028467043</v>
      </c>
      <c r="K10" s="4">
        <f t="shared" si="1"/>
        <v>29.999689715329566</v>
      </c>
      <c r="L10" s="5">
        <f t="shared" si="2"/>
        <v>120680.0185221124</v>
      </c>
      <c r="M10" s="5">
        <f t="shared" si="3"/>
        <v>370980.13075977407</v>
      </c>
      <c r="N10" s="9">
        <f t="shared" si="9"/>
        <v>390115.27051505743</v>
      </c>
      <c r="O10" s="6">
        <f t="shared" si="0"/>
        <v>18.019732273642248</v>
      </c>
      <c r="P10" s="7">
        <f t="shared" si="4"/>
        <v>30</v>
      </c>
      <c r="Q10" s="7">
        <f t="shared" si="5"/>
        <v>120680.0185221124</v>
      </c>
      <c r="R10" s="7">
        <f t="shared" si="6"/>
        <v>370980.13075977407</v>
      </c>
      <c r="S10" s="7">
        <f t="shared" si="10"/>
        <v>29.999689715329566</v>
      </c>
      <c r="T10" s="1"/>
      <c r="U10" s="1"/>
      <c r="V10" s="1"/>
      <c r="W10" s="1"/>
    </row>
    <row r="11" spans="2:23" ht="12.75">
      <c r="B11" s="55">
        <v>40</v>
      </c>
      <c r="C11" s="55">
        <v>0.20450000000000002</v>
      </c>
      <c r="D11" s="55">
        <v>0</v>
      </c>
      <c r="E11" s="34">
        <f t="shared" si="11"/>
        <v>0.20450000000000002</v>
      </c>
      <c r="F11" s="34">
        <f t="shared" si="12"/>
        <v>0</v>
      </c>
      <c r="G11" s="11">
        <f t="shared" si="13"/>
        <v>108.32</v>
      </c>
      <c r="H11" s="8">
        <f t="shared" si="7"/>
        <v>10.283</v>
      </c>
      <c r="I11" s="9">
        <f t="shared" si="14"/>
        <v>0.00041245470214335</v>
      </c>
      <c r="J11" s="10">
        <f t="shared" si="8"/>
        <v>68.32041245470214</v>
      </c>
      <c r="K11" s="4">
        <f t="shared" si="1"/>
        <v>39.99958754529786</v>
      </c>
      <c r="L11" s="5">
        <f t="shared" si="2"/>
        <v>120680.02659146866</v>
      </c>
      <c r="M11" s="5">
        <f t="shared" si="3"/>
        <v>370980.1752375852</v>
      </c>
      <c r="N11" s="9">
        <f t="shared" si="9"/>
        <v>390115.3153074447</v>
      </c>
      <c r="O11" s="6">
        <f t="shared" si="0"/>
        <v>18.01973137988491</v>
      </c>
      <c r="P11" s="7">
        <f t="shared" si="4"/>
        <v>40</v>
      </c>
      <c r="Q11" s="7">
        <f t="shared" si="5"/>
        <v>120680.02659146866</v>
      </c>
      <c r="R11" s="7">
        <f t="shared" si="6"/>
        <v>370980.1752375852</v>
      </c>
      <c r="S11" s="7">
        <f t="shared" si="10"/>
        <v>39.99958754529786</v>
      </c>
      <c r="T11" s="1"/>
      <c r="U11" s="1"/>
      <c r="V11" s="1"/>
      <c r="W11" s="1"/>
    </row>
    <row r="12" spans="2:23" ht="12.75">
      <c r="B12" s="55">
        <v>50</v>
      </c>
      <c r="C12" s="55">
        <v>0.33999999999999997</v>
      </c>
      <c r="D12" s="55">
        <v>0</v>
      </c>
      <c r="E12" s="34">
        <f t="shared" si="11"/>
        <v>0.33999999999999997</v>
      </c>
      <c r="F12" s="34">
        <f>IF($F$5=1,(D12-INT(D12))/0.6+INT(D12),D12)</f>
        <v>0</v>
      </c>
      <c r="G12" s="11">
        <f t="shared" si="13"/>
        <v>108.32</v>
      </c>
      <c r="H12" s="8">
        <f t="shared" si="7"/>
        <v>10.283</v>
      </c>
      <c r="I12" s="9">
        <f t="shared" si="14"/>
        <v>0.0005253458007015155</v>
      </c>
      <c r="J12" s="10">
        <f t="shared" si="8"/>
        <v>58.3205253458007</v>
      </c>
      <c r="K12" s="4">
        <f t="shared" si="1"/>
        <v>49.9994746541993</v>
      </c>
      <c r="L12" s="5">
        <f t="shared" si="2"/>
        <v>120680.03507363645</v>
      </c>
      <c r="M12" s="5">
        <f t="shared" si="3"/>
        <v>370980.22199078894</v>
      </c>
      <c r="N12" s="9">
        <f t="shared" si="9"/>
        <v>390115.3623913177</v>
      </c>
      <c r="O12" s="6">
        <f t="shared" si="0"/>
        <v>18.01973044040498</v>
      </c>
      <c r="P12" s="7">
        <f t="shared" si="4"/>
        <v>50</v>
      </c>
      <c r="Q12" s="7">
        <f t="shared" si="5"/>
        <v>120680.03507363645</v>
      </c>
      <c r="R12" s="7">
        <f t="shared" si="6"/>
        <v>370980.22199078894</v>
      </c>
      <c r="S12" s="7">
        <f>K12</f>
        <v>49.9994746541993</v>
      </c>
      <c r="T12" s="1"/>
      <c r="U12" s="1"/>
      <c r="V12" s="1"/>
      <c r="W12" s="1"/>
    </row>
    <row r="13" spans="2:23" ht="12.75">
      <c r="B13" s="55">
        <v>60</v>
      </c>
      <c r="C13" s="55">
        <v>0.3075</v>
      </c>
      <c r="D13" s="55">
        <v>0</v>
      </c>
      <c r="E13" s="34">
        <f t="shared" si="11"/>
        <v>0.3075</v>
      </c>
      <c r="F13" s="34">
        <f t="shared" si="12"/>
        <v>0</v>
      </c>
      <c r="G13" s="11">
        <f t="shared" si="13"/>
        <v>108.32</v>
      </c>
      <c r="H13" s="8">
        <f t="shared" si="7"/>
        <v>10.283</v>
      </c>
      <c r="I13" s="9">
        <f>(B13-B12)-(B13-B12)*COS(RADIANS((E12+E13)/2))+I12</f>
        <v>0.0006849863223283847</v>
      </c>
      <c r="J13" s="10">
        <f>G13-B13+I13</f>
        <v>48.32068498632232</v>
      </c>
      <c r="K13" s="4">
        <f t="shared" si="1"/>
        <v>59.99931501367767</v>
      </c>
      <c r="L13" s="5">
        <f t="shared" si="2"/>
        <v>120680.04516031247</v>
      </c>
      <c r="M13" s="5">
        <f t="shared" si="3"/>
        <v>370980.2775879464</v>
      </c>
      <c r="N13" s="9">
        <f t="shared" si="9"/>
        <v>390115.4183816949</v>
      </c>
      <c r="O13" s="6">
        <f t="shared" si="0"/>
        <v>18.019729323211003</v>
      </c>
      <c r="P13" s="7">
        <f t="shared" si="4"/>
        <v>60</v>
      </c>
      <c r="Q13" s="7">
        <f t="shared" si="5"/>
        <v>120680.04516031247</v>
      </c>
      <c r="R13" s="7">
        <f t="shared" si="6"/>
        <v>370980.2775879464</v>
      </c>
      <c r="S13" s="7">
        <f t="shared" si="10"/>
        <v>59.99931501367767</v>
      </c>
      <c r="T13" s="1"/>
      <c r="U13" s="1"/>
      <c r="V13" s="1"/>
      <c r="W13" s="1"/>
    </row>
    <row r="14" spans="2:23" ht="12.75">
      <c r="B14" s="55">
        <v>70</v>
      </c>
      <c r="C14" s="55">
        <v>0.2635</v>
      </c>
      <c r="D14" s="55">
        <v>0</v>
      </c>
      <c r="E14" s="34">
        <f t="shared" si="11"/>
        <v>0.2635</v>
      </c>
      <c r="F14" s="34">
        <f t="shared" si="12"/>
        <v>0</v>
      </c>
      <c r="G14" s="11">
        <f t="shared" si="13"/>
        <v>108.32</v>
      </c>
      <c r="H14" s="8">
        <f t="shared" si="7"/>
        <v>10.283</v>
      </c>
      <c r="I14" s="9">
        <f t="shared" si="14"/>
        <v>0.0008091332756592351</v>
      </c>
      <c r="J14" s="10">
        <f t="shared" si="8"/>
        <v>38.32080913327565</v>
      </c>
      <c r="K14" s="4">
        <f t="shared" si="1"/>
        <v>69.99919086672435</v>
      </c>
      <c r="L14" s="5">
        <f aca="true" t="shared" si="15" ref="L14:L77">IF(D14="",L13,(B14-B13)*SIN(RADIANS((E13+E14)/2))*SIN(RADIANS(IF(ABS(F13-F14)&gt;180,(F13+F14+360)/2+H12,(F13+F14)/2+H12)))+L13)</f>
        <v>120680.05405529133</v>
      </c>
      <c r="M14" s="5">
        <f aca="true" t="shared" si="16" ref="M14:M77">IF(D14="",M12,(B14-B13)*SIN(RADIANS((E13+E14)/2))*COS(RADIANS(IF(ABS(F13-F14)&gt;180,(F13+F14+360)/2+H12,(F13+F14)/2+H12)))+M13)</f>
        <v>370980.32661654014</v>
      </c>
      <c r="N14" s="9">
        <f t="shared" si="9"/>
        <v>390115.46775705117</v>
      </c>
      <c r="O14" s="6">
        <f t="shared" si="0"/>
        <v>18.01972833800886</v>
      </c>
      <c r="P14" s="7">
        <f t="shared" si="4"/>
        <v>70</v>
      </c>
      <c r="Q14" s="7">
        <f t="shared" si="5"/>
        <v>120680.05405529133</v>
      </c>
      <c r="R14" s="7">
        <f t="shared" si="6"/>
        <v>370980.32661654014</v>
      </c>
      <c r="S14" s="7">
        <f t="shared" si="10"/>
        <v>69.99919086672435</v>
      </c>
      <c r="T14" s="1"/>
      <c r="U14" s="1"/>
      <c r="V14" s="1"/>
      <c r="W14" s="1"/>
    </row>
    <row r="15" spans="2:23" ht="12.75">
      <c r="B15" s="55">
        <v>80</v>
      </c>
      <c r="C15" s="55">
        <v>0.2555</v>
      </c>
      <c r="D15" s="55">
        <v>102.011</v>
      </c>
      <c r="E15" s="34">
        <f t="shared" si="11"/>
        <v>0.2555</v>
      </c>
      <c r="F15" s="34">
        <f t="shared" si="12"/>
        <v>102.011</v>
      </c>
      <c r="G15" s="11">
        <f t="shared" si="13"/>
        <v>108.32</v>
      </c>
      <c r="H15" s="8">
        <f t="shared" si="7"/>
        <v>10.283</v>
      </c>
      <c r="I15" s="9">
        <f t="shared" si="14"/>
        <v>0.0009116981663463974</v>
      </c>
      <c r="J15" s="10">
        <f>G15-B15+I15</f>
        <v>28.32091169816634</v>
      </c>
      <c r="K15" s="4">
        <f t="shared" si="1"/>
        <v>79.99908830183365</v>
      </c>
      <c r="L15" s="5">
        <f t="shared" si="15"/>
        <v>120680.09377787409</v>
      </c>
      <c r="M15" s="5">
        <f t="shared" si="16"/>
        <v>370980.3483743827</v>
      </c>
      <c r="N15" s="9">
        <f t="shared" si="9"/>
        <v>390115.50073563453</v>
      </c>
      <c r="O15" s="6">
        <f t="shared" si="0"/>
        <v>18.019732897332826</v>
      </c>
      <c r="P15" s="7">
        <f t="shared" si="4"/>
        <v>80</v>
      </c>
      <c r="Q15" s="7">
        <f t="shared" si="5"/>
        <v>120680.09377787409</v>
      </c>
      <c r="R15" s="7">
        <f t="shared" si="6"/>
        <v>370980.3483743827</v>
      </c>
      <c r="S15" s="7">
        <f t="shared" si="10"/>
        <v>79.99908830183365</v>
      </c>
      <c r="T15" s="1"/>
      <c r="U15" s="1"/>
      <c r="V15" s="1"/>
      <c r="W15" s="1"/>
    </row>
    <row r="16" spans="2:23" ht="12.75">
      <c r="B16" s="55">
        <v>90</v>
      </c>
      <c r="C16" s="55">
        <v>0.257</v>
      </c>
      <c r="D16" s="55">
        <v>91.938</v>
      </c>
      <c r="E16" s="34">
        <f t="shared" si="11"/>
        <v>0.257</v>
      </c>
      <c r="F16" s="34">
        <f t="shared" si="12"/>
        <v>91.938</v>
      </c>
      <c r="G16" s="11">
        <f t="shared" si="13"/>
        <v>108.32</v>
      </c>
      <c r="H16" s="8">
        <f t="shared" si="7"/>
        <v>10.283</v>
      </c>
      <c r="I16" s="9">
        <f t="shared" si="14"/>
        <v>0.0010117100860966843</v>
      </c>
      <c r="J16" s="10">
        <f t="shared" si="8"/>
        <v>18.32101171008609</v>
      </c>
      <c r="K16" s="4">
        <f t="shared" si="1"/>
        <v>89.99898828991391</v>
      </c>
      <c r="L16" s="5">
        <f t="shared" si="15"/>
        <v>120680.13648836657</v>
      </c>
      <c r="M16" s="5">
        <f t="shared" si="16"/>
        <v>370980.3351062922</v>
      </c>
      <c r="N16" s="9">
        <f t="shared" si="9"/>
        <v>390115.501330603</v>
      </c>
      <c r="O16" s="6">
        <f t="shared" si="0"/>
        <v>18.01973946529717</v>
      </c>
      <c r="P16" s="7">
        <f t="shared" si="4"/>
        <v>90</v>
      </c>
      <c r="Q16" s="7">
        <f t="shared" si="5"/>
        <v>120680.13648836657</v>
      </c>
      <c r="R16" s="7">
        <f t="shared" si="6"/>
        <v>370980.3351062922</v>
      </c>
      <c r="S16" s="7">
        <f>K16</f>
        <v>89.99898828991391</v>
      </c>
      <c r="T16" s="1"/>
      <c r="U16" s="1"/>
      <c r="V16" s="1"/>
      <c r="W16" s="1"/>
    </row>
    <row r="17" spans="2:23" ht="12.75">
      <c r="B17" s="55">
        <v>100</v>
      </c>
      <c r="C17" s="55">
        <v>0.587</v>
      </c>
      <c r="D17" s="55">
        <v>91.029</v>
      </c>
      <c r="E17" s="34">
        <f t="shared" si="11"/>
        <v>0.587</v>
      </c>
      <c r="F17" s="34">
        <f t="shared" si="12"/>
        <v>91.029</v>
      </c>
      <c r="G17" s="11">
        <f t="shared" si="13"/>
        <v>108.32</v>
      </c>
      <c r="H17" s="8">
        <f t="shared" si="7"/>
        <v>10.283</v>
      </c>
      <c r="I17" s="9">
        <f t="shared" si="14"/>
        <v>0.001282946302863408</v>
      </c>
      <c r="J17" s="10">
        <f t="shared" si="8"/>
        <v>8.321282946302857</v>
      </c>
      <c r="K17" s="4">
        <f t="shared" si="1"/>
        <v>99.99871705369713</v>
      </c>
      <c r="L17" s="5">
        <f t="shared" si="15"/>
        <v>120680.20859292515</v>
      </c>
      <c r="M17" s="5">
        <f t="shared" si="16"/>
        <v>370980.3200868582</v>
      </c>
      <c r="N17" s="9">
        <f t="shared" si="9"/>
        <v>390115.5093530372</v>
      </c>
      <c r="O17" s="6">
        <f t="shared" si="0"/>
        <v>18.019750218147887</v>
      </c>
      <c r="P17" s="7">
        <f t="shared" si="4"/>
        <v>100</v>
      </c>
      <c r="Q17" s="7">
        <f t="shared" si="5"/>
        <v>120680.20859292515</v>
      </c>
      <c r="R17" s="7">
        <f t="shared" si="6"/>
        <v>370980.3200868582</v>
      </c>
      <c r="S17" s="7">
        <f t="shared" si="10"/>
        <v>99.99871705369713</v>
      </c>
      <c r="T17" s="1"/>
      <c r="U17" s="1"/>
      <c r="V17" s="1"/>
      <c r="W17" s="1"/>
    </row>
    <row r="18" spans="2:23" ht="12.75">
      <c r="B18" s="55">
        <v>110</v>
      </c>
      <c r="C18" s="55">
        <v>0.5329999999999999</v>
      </c>
      <c r="D18" s="55">
        <v>91.254</v>
      </c>
      <c r="E18" s="34">
        <f t="shared" si="11"/>
        <v>0.5329999999999999</v>
      </c>
      <c r="F18" s="34">
        <f t="shared" si="12"/>
        <v>91.254</v>
      </c>
      <c r="G18" s="11">
        <f t="shared" si="13"/>
        <v>108.32</v>
      </c>
      <c r="H18" s="8">
        <f t="shared" si="7"/>
        <v>10.283</v>
      </c>
      <c r="I18" s="9">
        <f t="shared" si="14"/>
        <v>0.001760582614766193</v>
      </c>
      <c r="J18" s="10">
        <f t="shared" si="8"/>
        <v>-1.6782394173852406</v>
      </c>
      <c r="K18" s="4">
        <f t="shared" si="1"/>
        <v>109.99823941738524</v>
      </c>
      <c r="L18" s="5">
        <f t="shared" si="15"/>
        <v>120680.30439330384</v>
      </c>
      <c r="M18" s="5">
        <f t="shared" si="16"/>
        <v>370980.30072747945</v>
      </c>
      <c r="N18" s="9">
        <f t="shared" si="9"/>
        <v>390115.52057859936</v>
      </c>
      <c r="O18" s="6">
        <f t="shared" si="0"/>
        <v>18.01976447764786</v>
      </c>
      <c r="P18" s="7">
        <f t="shared" si="4"/>
        <v>110</v>
      </c>
      <c r="Q18" s="7">
        <f t="shared" si="5"/>
        <v>120680.30439330384</v>
      </c>
      <c r="R18" s="7">
        <f t="shared" si="6"/>
        <v>370980.30072747945</v>
      </c>
      <c r="S18" s="7">
        <f t="shared" si="10"/>
        <v>109.99823941738524</v>
      </c>
      <c r="T18" s="1"/>
      <c r="U18" s="1"/>
      <c r="V18" s="1"/>
      <c r="W18" s="1"/>
    </row>
    <row r="19" spans="2:23" ht="12.75">
      <c r="B19" s="55">
        <v>120</v>
      </c>
      <c r="C19" s="55">
        <v>0.534</v>
      </c>
      <c r="D19" s="55">
        <v>82.392</v>
      </c>
      <c r="E19" s="34">
        <f t="shared" si="11"/>
        <v>0.534</v>
      </c>
      <c r="F19" s="34">
        <f t="shared" si="12"/>
        <v>82.392</v>
      </c>
      <c r="G19" s="11">
        <f t="shared" si="13"/>
        <v>108.32</v>
      </c>
      <c r="H19" s="8">
        <f t="shared" si="7"/>
        <v>10.283</v>
      </c>
      <c r="I19" s="9">
        <f t="shared" si="14"/>
        <v>0.002194083959716764</v>
      </c>
      <c r="J19" s="10">
        <f t="shared" si="8"/>
        <v>-11.67780591604029</v>
      </c>
      <c r="K19" s="4">
        <f t="shared" si="1"/>
        <v>119.99780591604028</v>
      </c>
      <c r="L19" s="5">
        <f t="shared" si="15"/>
        <v>120680.39679007987</v>
      </c>
      <c r="M19" s="5">
        <f t="shared" si="16"/>
        <v>370980.2892090266</v>
      </c>
      <c r="N19" s="9">
        <f t="shared" si="9"/>
        <v>390115.53820762405</v>
      </c>
      <c r="O19" s="6">
        <f t="shared" si="0"/>
        <v>18.019777905545553</v>
      </c>
      <c r="P19" s="7">
        <f t="shared" si="4"/>
        <v>120</v>
      </c>
      <c r="Q19" s="7">
        <f t="shared" si="5"/>
        <v>120680.39679007987</v>
      </c>
      <c r="R19" s="7">
        <f t="shared" si="6"/>
        <v>370980.2892090266</v>
      </c>
      <c r="S19" s="7">
        <f t="shared" si="10"/>
        <v>119.99780591604028</v>
      </c>
      <c r="T19" s="1"/>
      <c r="U19" s="1"/>
      <c r="V19" s="1"/>
      <c r="W19" s="1"/>
    </row>
    <row r="20" spans="2:23" ht="12.75">
      <c r="B20" s="55">
        <v>130</v>
      </c>
      <c r="C20" s="55">
        <v>0.512</v>
      </c>
      <c r="D20" s="55">
        <v>88.111</v>
      </c>
      <c r="E20" s="34">
        <f aca="true" t="shared" si="17" ref="E20:E83">IF($E$5=1,(C20-INT(C20))/0.6+INT(C20),C20)</f>
        <v>0.512</v>
      </c>
      <c r="F20" s="34">
        <f aca="true" t="shared" si="18" ref="F20:F83">IF($F$5=1,(D20-INT(D20))/0.6+INT(D20),D20)</f>
        <v>88.111</v>
      </c>
      <c r="G20" s="11">
        <f t="shared" si="13"/>
        <v>108.32</v>
      </c>
      <c r="H20" s="8">
        <f t="shared" si="7"/>
        <v>10.283</v>
      </c>
      <c r="I20" s="9">
        <f t="shared" si="14"/>
        <v>0.0026106895580984</v>
      </c>
      <c r="J20" s="10">
        <f t="shared" si="8"/>
        <v>-21.67738931044191</v>
      </c>
      <c r="K20" s="4">
        <f t="shared" si="1"/>
        <v>129.99738931044192</v>
      </c>
      <c r="L20" s="5">
        <f t="shared" si="15"/>
        <v>120680.48764401523</v>
      </c>
      <c r="M20" s="5">
        <f t="shared" si="16"/>
        <v>370980.2804055706</v>
      </c>
      <c r="N20" s="9">
        <f t="shared" si="9"/>
        <v>390115.5579412248</v>
      </c>
      <c r="O20" s="6">
        <f t="shared" si="0"/>
        <v>18.01979099461055</v>
      </c>
      <c r="P20" s="7">
        <f t="shared" si="4"/>
        <v>130</v>
      </c>
      <c r="Q20" s="7">
        <f t="shared" si="5"/>
        <v>120680.48764401523</v>
      </c>
      <c r="R20" s="7">
        <f t="shared" si="6"/>
        <v>370980.2804055706</v>
      </c>
      <c r="S20" s="7">
        <f t="shared" si="10"/>
        <v>129.99738931044192</v>
      </c>
      <c r="T20" s="1"/>
      <c r="U20" s="1"/>
      <c r="V20" s="1"/>
      <c r="W20" s="1"/>
    </row>
    <row r="21" spans="2:23" ht="12.75">
      <c r="B21" s="55">
        <v>140</v>
      </c>
      <c r="C21" s="55">
        <v>0.5125</v>
      </c>
      <c r="D21" s="55">
        <v>103.036</v>
      </c>
      <c r="E21" s="34">
        <f t="shared" si="17"/>
        <v>0.5125</v>
      </c>
      <c r="F21" s="34">
        <f t="shared" si="18"/>
        <v>103.036</v>
      </c>
      <c r="G21" s="11">
        <f t="shared" si="13"/>
        <v>108.32</v>
      </c>
      <c r="H21" s="8">
        <f t="shared" si="7"/>
        <v>10.283</v>
      </c>
      <c r="I21" s="9">
        <f t="shared" si="14"/>
        <v>0.003010345045947105</v>
      </c>
      <c r="J21" s="10">
        <f t="shared" si="8"/>
        <v>-31.67698965495406</v>
      </c>
      <c r="K21" s="4">
        <f t="shared" si="1"/>
        <v>139.99698965495406</v>
      </c>
      <c r="L21" s="5">
        <f t="shared" si="15"/>
        <v>120680.5736454326</v>
      </c>
      <c r="M21" s="5">
        <f t="shared" si="16"/>
        <v>370980.2559779992</v>
      </c>
      <c r="N21" s="9">
        <f t="shared" si="9"/>
        <v>390115.56131599325</v>
      </c>
      <c r="O21" s="6">
        <f t="shared" si="0"/>
        <v>18.019804115802177</v>
      </c>
      <c r="P21" s="7">
        <f t="shared" si="4"/>
        <v>140</v>
      </c>
      <c r="Q21" s="7">
        <f t="shared" si="5"/>
        <v>120680.5736454326</v>
      </c>
      <c r="R21" s="7">
        <f t="shared" si="6"/>
        <v>370980.2559779992</v>
      </c>
      <c r="S21" s="7">
        <f t="shared" si="10"/>
        <v>139.99698965495406</v>
      </c>
      <c r="T21" s="1"/>
      <c r="U21" s="1"/>
      <c r="V21" s="1"/>
      <c r="W21" s="1"/>
    </row>
    <row r="22" spans="2:23" ht="12.75">
      <c r="B22" s="55">
        <v>150</v>
      </c>
      <c r="C22" s="55">
        <v>0.517</v>
      </c>
      <c r="D22" s="55">
        <v>104.688</v>
      </c>
      <c r="E22" s="34">
        <f t="shared" si="17"/>
        <v>0.517</v>
      </c>
      <c r="F22" s="34">
        <f t="shared" si="18"/>
        <v>104.688</v>
      </c>
      <c r="G22" s="11">
        <f t="shared" si="13"/>
        <v>108.32</v>
      </c>
      <c r="H22" s="8">
        <f t="shared" si="7"/>
        <v>10.283</v>
      </c>
      <c r="I22" s="9">
        <f t="shared" si="14"/>
        <v>0.0034139110075717127</v>
      </c>
      <c r="J22" s="10">
        <f t="shared" si="8"/>
        <v>-41.67658608899244</v>
      </c>
      <c r="K22" s="4">
        <f t="shared" si="1"/>
        <v>149.99658608899244</v>
      </c>
      <c r="L22" s="5">
        <f t="shared" si="15"/>
        <v>120680.65562526631</v>
      </c>
      <c r="M22" s="5">
        <f t="shared" si="16"/>
        <v>370980.2192293498</v>
      </c>
      <c r="N22" s="9">
        <f t="shared" si="9"/>
        <v>390115.5517299978</v>
      </c>
      <c r="O22" s="6">
        <f t="shared" si="0"/>
        <v>18.0198172351066</v>
      </c>
      <c r="P22" s="7">
        <f t="shared" si="4"/>
        <v>150</v>
      </c>
      <c r="Q22" s="7">
        <f t="shared" si="5"/>
        <v>120680.65562526631</v>
      </c>
      <c r="R22" s="7">
        <f t="shared" si="6"/>
        <v>370980.2192293498</v>
      </c>
      <c r="S22" s="7">
        <f t="shared" si="10"/>
        <v>149.99658608899244</v>
      </c>
      <c r="T22" s="1"/>
      <c r="U22" s="1"/>
      <c r="V22" s="1"/>
      <c r="W22" s="1"/>
    </row>
    <row r="23" spans="2:23" ht="12.75">
      <c r="B23" s="55">
        <v>160</v>
      </c>
      <c r="C23" s="55">
        <v>0.5885</v>
      </c>
      <c r="D23" s="55">
        <v>100.906</v>
      </c>
      <c r="E23" s="34">
        <f t="shared" si="17"/>
        <v>0.5885</v>
      </c>
      <c r="F23" s="34">
        <f t="shared" si="18"/>
        <v>100.906</v>
      </c>
      <c r="G23" s="11">
        <f t="shared" si="13"/>
        <v>108.32</v>
      </c>
      <c r="H23" s="8">
        <f t="shared" si="7"/>
        <v>10.283</v>
      </c>
      <c r="I23" s="9">
        <f t="shared" si="14"/>
        <v>0.003879260102612747</v>
      </c>
      <c r="J23" s="10">
        <f t="shared" si="8"/>
        <v>-51.67612073989739</v>
      </c>
      <c r="K23" s="4">
        <f t="shared" si="1"/>
        <v>159.99612073989738</v>
      </c>
      <c r="L23" s="5">
        <f t="shared" si="15"/>
        <v>120680.74437510411</v>
      </c>
      <c r="M23" s="5">
        <f t="shared" si="16"/>
        <v>370980.1814109463</v>
      </c>
      <c r="N23" s="9">
        <f t="shared" si="9"/>
        <v>390115.5432210153</v>
      </c>
      <c r="O23" s="6">
        <f t="shared" si="0"/>
        <v>18.019831348545072</v>
      </c>
      <c r="P23" s="7">
        <f t="shared" si="4"/>
        <v>160</v>
      </c>
      <c r="Q23" s="7">
        <f t="shared" si="5"/>
        <v>120680.74437510411</v>
      </c>
      <c r="R23" s="7">
        <f t="shared" si="6"/>
        <v>370980.1814109463</v>
      </c>
      <c r="S23" s="7">
        <f t="shared" si="10"/>
        <v>159.99612073989738</v>
      </c>
      <c r="T23" s="1"/>
      <c r="U23" s="1"/>
      <c r="V23" s="1"/>
      <c r="W23" s="1"/>
    </row>
    <row r="24" spans="2:23" ht="12.75">
      <c r="B24" s="55">
        <v>170</v>
      </c>
      <c r="C24" s="55">
        <v>0.607</v>
      </c>
      <c r="D24" s="55">
        <v>93.537</v>
      </c>
      <c r="E24" s="34">
        <f t="shared" si="17"/>
        <v>0.607</v>
      </c>
      <c r="F24" s="34">
        <f t="shared" si="18"/>
        <v>93.537</v>
      </c>
      <c r="G24" s="11">
        <f t="shared" si="13"/>
        <v>108.32</v>
      </c>
      <c r="H24" s="8">
        <f t="shared" si="7"/>
        <v>10.283</v>
      </c>
      <c r="I24" s="9">
        <f t="shared" si="14"/>
        <v>0.004423461897692604</v>
      </c>
      <c r="J24" s="10">
        <f t="shared" si="8"/>
        <v>-61.67557653810231</v>
      </c>
      <c r="K24" s="4">
        <f t="shared" si="1"/>
        <v>169.9955765381023</v>
      </c>
      <c r="L24" s="5">
        <f t="shared" si="15"/>
        <v>120680.84386931677</v>
      </c>
      <c r="M24" s="5">
        <f t="shared" si="16"/>
        <v>370980.15003195027</v>
      </c>
      <c r="N24" s="9">
        <f t="shared" si="9"/>
        <v>390115.544159341</v>
      </c>
      <c r="O24" s="6">
        <f t="shared" si="0"/>
        <v>18.01984667003094</v>
      </c>
      <c r="P24" s="7">
        <f t="shared" si="4"/>
        <v>170</v>
      </c>
      <c r="Q24" s="7">
        <f t="shared" si="5"/>
        <v>120680.84386931677</v>
      </c>
      <c r="R24" s="7">
        <f t="shared" si="6"/>
        <v>370980.15003195027</v>
      </c>
      <c r="S24" s="7">
        <f t="shared" si="10"/>
        <v>169.9955765381023</v>
      </c>
      <c r="T24" s="1"/>
      <c r="U24" s="1"/>
      <c r="V24" s="1"/>
      <c r="W24" s="1"/>
    </row>
    <row r="25" spans="2:23" ht="12.75">
      <c r="B25" s="55">
        <v>180</v>
      </c>
      <c r="C25" s="55">
        <v>0.649</v>
      </c>
      <c r="D25" s="55">
        <v>89.209</v>
      </c>
      <c r="E25" s="34">
        <f t="shared" si="17"/>
        <v>0.649</v>
      </c>
      <c r="F25" s="34">
        <f t="shared" si="18"/>
        <v>89.209</v>
      </c>
      <c r="G25" s="11">
        <f t="shared" si="13"/>
        <v>108.32</v>
      </c>
      <c r="H25" s="8">
        <f t="shared" si="7"/>
        <v>10.283</v>
      </c>
      <c r="I25" s="9">
        <f t="shared" si="14"/>
        <v>0.005024137066511614</v>
      </c>
      <c r="J25" s="10">
        <f>G25-B25+I25</f>
        <v>-71.6749758629335</v>
      </c>
      <c r="K25" s="4">
        <f t="shared" si="1"/>
        <v>179.99497586293347</v>
      </c>
      <c r="L25" s="5">
        <f t="shared" si="15"/>
        <v>120680.9512135631</v>
      </c>
      <c r="M25" s="5">
        <f t="shared" si="16"/>
        <v>370980.12788798165</v>
      </c>
      <c r="N25" s="9">
        <f t="shared" si="9"/>
        <v>390115.5563081196</v>
      </c>
      <c r="O25" s="6">
        <f t="shared" si="0"/>
        <v>18.01986266831129</v>
      </c>
      <c r="P25" s="7">
        <f t="shared" si="4"/>
        <v>180</v>
      </c>
      <c r="Q25" s="7">
        <f t="shared" si="5"/>
        <v>120680.9512135631</v>
      </c>
      <c r="R25" s="7">
        <f t="shared" si="6"/>
        <v>370980.12788798165</v>
      </c>
      <c r="S25" s="7">
        <f t="shared" si="10"/>
        <v>179.99497586293347</v>
      </c>
      <c r="T25" s="1"/>
      <c r="U25" s="1"/>
      <c r="V25" s="1"/>
      <c r="W25" s="1"/>
    </row>
    <row r="26" spans="2:23" ht="12.75">
      <c r="B26" s="55">
        <v>190</v>
      </c>
      <c r="C26" s="55">
        <v>0.6265000000000001</v>
      </c>
      <c r="D26" s="55">
        <v>87.121</v>
      </c>
      <c r="E26" s="34">
        <f t="shared" si="17"/>
        <v>0.6265000000000001</v>
      </c>
      <c r="F26" s="34">
        <f t="shared" si="18"/>
        <v>87.121</v>
      </c>
      <c r="G26" s="11">
        <f t="shared" si="13"/>
        <v>108.32</v>
      </c>
      <c r="H26" s="8">
        <f t="shared" si="7"/>
        <v>10.283</v>
      </c>
      <c r="I26" s="9">
        <f t="shared" si="14"/>
        <v>0.005643608366169062</v>
      </c>
      <c r="J26" s="10">
        <f t="shared" si="8"/>
        <v>-81.67435639163384</v>
      </c>
      <c r="K26" s="4">
        <f t="shared" si="1"/>
        <v>189.99435639163383</v>
      </c>
      <c r="L26" s="5">
        <f t="shared" si="15"/>
        <v>120681.06131192269</v>
      </c>
      <c r="M26" s="5">
        <f t="shared" si="16"/>
        <v>370980.1115358117</v>
      </c>
      <c r="N26" s="9">
        <f t="shared" si="9"/>
        <v>390115.5748166116</v>
      </c>
      <c r="O26" s="6">
        <f t="shared" si="0"/>
        <v>18.01987878810195</v>
      </c>
      <c r="P26" s="7">
        <f t="shared" si="4"/>
        <v>190</v>
      </c>
      <c r="Q26" s="7">
        <f t="shared" si="5"/>
        <v>120681.06131192269</v>
      </c>
      <c r="R26" s="7">
        <f t="shared" si="6"/>
        <v>370980.1115358117</v>
      </c>
      <c r="S26" s="7">
        <f t="shared" si="10"/>
        <v>189.99435639163383</v>
      </c>
      <c r="T26" s="1"/>
      <c r="U26" s="1"/>
      <c r="V26" s="1"/>
      <c r="W26" s="1"/>
    </row>
    <row r="27" spans="2:23" ht="12.75">
      <c r="B27" s="55">
        <v>200</v>
      </c>
      <c r="C27" s="55">
        <v>0.6779999999999999</v>
      </c>
      <c r="D27" s="55">
        <v>87.377</v>
      </c>
      <c r="E27" s="34">
        <f t="shared" si="17"/>
        <v>0.6779999999999999</v>
      </c>
      <c r="F27" s="34">
        <f t="shared" si="18"/>
        <v>87.377</v>
      </c>
      <c r="G27" s="11">
        <f t="shared" si="13"/>
        <v>108.32</v>
      </c>
      <c r="H27" s="8">
        <f t="shared" si="7"/>
        <v>10.283</v>
      </c>
      <c r="I27" s="9">
        <f t="shared" si="14"/>
        <v>0.006291568408203219</v>
      </c>
      <c r="J27" s="10">
        <f t="shared" si="8"/>
        <v>-91.6737084315918</v>
      </c>
      <c r="K27" s="4">
        <f t="shared" si="1"/>
        <v>199.9937084315918</v>
      </c>
      <c r="L27" s="5">
        <f t="shared" si="15"/>
        <v>120681.17416635987</v>
      </c>
      <c r="M27" s="5">
        <f t="shared" si="16"/>
        <v>370980.09661411616</v>
      </c>
      <c r="N27" s="9">
        <f t="shared" si="9"/>
        <v>390115.595538028</v>
      </c>
      <c r="O27" s="6">
        <f t="shared" si="0"/>
        <v>18.019895227826506</v>
      </c>
      <c r="P27" s="7">
        <f t="shared" si="4"/>
        <v>200</v>
      </c>
      <c r="Q27" s="7">
        <f t="shared" si="5"/>
        <v>120681.17416635987</v>
      </c>
      <c r="R27" s="7">
        <f t="shared" si="6"/>
        <v>370980.09661411616</v>
      </c>
      <c r="S27" s="7">
        <f t="shared" si="10"/>
        <v>199.9937084315918</v>
      </c>
      <c r="T27" s="1"/>
      <c r="U27" s="1"/>
      <c r="V27" s="1"/>
      <c r="W27" s="1"/>
    </row>
    <row r="28" spans="2:23" ht="12.75">
      <c r="B28" s="55">
        <v>210</v>
      </c>
      <c r="C28" s="55">
        <v>0.6315</v>
      </c>
      <c r="D28" s="55">
        <v>90.815</v>
      </c>
      <c r="E28" s="34">
        <f t="shared" si="17"/>
        <v>0.6315</v>
      </c>
      <c r="F28" s="34">
        <f t="shared" si="18"/>
        <v>90.815</v>
      </c>
      <c r="G28" s="11">
        <f t="shared" si="13"/>
        <v>108.32</v>
      </c>
      <c r="H28" s="8">
        <f t="shared" si="7"/>
        <v>10.283</v>
      </c>
      <c r="I28" s="9">
        <f t="shared" si="14"/>
        <v>0.006944505029430559</v>
      </c>
      <c r="J28" s="10">
        <f t="shared" si="8"/>
        <v>-101.67305549497058</v>
      </c>
      <c r="K28" s="4">
        <f t="shared" si="1"/>
        <v>209.99305549497058</v>
      </c>
      <c r="L28" s="5">
        <f t="shared" si="15"/>
        <v>120681.28691169988</v>
      </c>
      <c r="M28" s="5">
        <f t="shared" si="16"/>
        <v>370980.07799169945</v>
      </c>
      <c r="N28" s="9">
        <f t="shared" si="9"/>
        <v>390115.6127065302</v>
      </c>
      <c r="O28" s="6">
        <f t="shared" si="0"/>
        <v>18.019911820448904</v>
      </c>
      <c r="P28" s="7">
        <f t="shared" si="4"/>
        <v>210</v>
      </c>
      <c r="Q28" s="7">
        <f t="shared" si="5"/>
        <v>120681.28691169988</v>
      </c>
      <c r="R28" s="7">
        <f t="shared" si="6"/>
        <v>370980.07799169945</v>
      </c>
      <c r="S28" s="7">
        <f t="shared" si="10"/>
        <v>209.99305549497058</v>
      </c>
      <c r="T28" s="1"/>
      <c r="U28" s="1"/>
      <c r="V28" s="1"/>
      <c r="W28" s="1"/>
    </row>
    <row r="29" spans="2:23" ht="12.75">
      <c r="B29" s="55">
        <v>220</v>
      </c>
      <c r="C29" s="55">
        <v>0.7355</v>
      </c>
      <c r="D29" s="55">
        <v>99.338</v>
      </c>
      <c r="E29" s="34">
        <f t="shared" si="17"/>
        <v>0.7355</v>
      </c>
      <c r="F29" s="34">
        <f t="shared" si="18"/>
        <v>99.338</v>
      </c>
      <c r="G29" s="11">
        <f t="shared" si="13"/>
        <v>108.32</v>
      </c>
      <c r="H29" s="8">
        <f t="shared" si="7"/>
        <v>10.283</v>
      </c>
      <c r="I29" s="9">
        <f t="shared" si="14"/>
        <v>0.007656040618176263</v>
      </c>
      <c r="J29" s="10">
        <f t="shared" si="8"/>
        <v>-111.67234395938183</v>
      </c>
      <c r="K29" s="4">
        <f t="shared" si="1"/>
        <v>219.99234395938183</v>
      </c>
      <c r="L29" s="5">
        <f t="shared" si="15"/>
        <v>120681.40194141371</v>
      </c>
      <c r="M29" s="5">
        <f t="shared" si="16"/>
        <v>370980.04639469914</v>
      </c>
      <c r="N29" s="9">
        <f t="shared" si="9"/>
        <v>390115.618243564</v>
      </c>
      <c r="O29" s="6">
        <f t="shared" si="0"/>
        <v>18.019929321596926</v>
      </c>
      <c r="P29" s="7">
        <f t="shared" si="4"/>
        <v>220</v>
      </c>
      <c r="Q29" s="7">
        <f t="shared" si="5"/>
        <v>120681.40194141371</v>
      </c>
      <c r="R29" s="7">
        <f t="shared" si="6"/>
        <v>370980.04639469914</v>
      </c>
      <c r="S29" s="7">
        <f t="shared" si="10"/>
        <v>219.99234395938183</v>
      </c>
      <c r="T29" s="1"/>
      <c r="U29" s="1"/>
      <c r="V29" s="1"/>
      <c r="W29" s="1"/>
    </row>
    <row r="30" spans="2:23" ht="12.75">
      <c r="B30" s="55">
        <v>230</v>
      </c>
      <c r="C30" s="55">
        <v>0.7</v>
      </c>
      <c r="D30" s="55">
        <v>104.961</v>
      </c>
      <c r="E30" s="34">
        <f t="shared" si="17"/>
        <v>0.7</v>
      </c>
      <c r="F30" s="34">
        <f t="shared" si="18"/>
        <v>104.961</v>
      </c>
      <c r="G30" s="11">
        <f t="shared" si="13"/>
        <v>108.32</v>
      </c>
      <c r="H30" s="8">
        <f t="shared" si="7"/>
        <v>10.283</v>
      </c>
      <c r="I30" s="9">
        <f t="shared" si="14"/>
        <v>0.00844067161771278</v>
      </c>
      <c r="J30" s="10">
        <f t="shared" si="8"/>
        <v>-121.6715593283823</v>
      </c>
      <c r="K30" s="4">
        <f t="shared" si="1"/>
        <v>229.9915593283823</v>
      </c>
      <c r="L30" s="5">
        <f t="shared" si="15"/>
        <v>120681.51773010132</v>
      </c>
      <c r="M30" s="5">
        <f t="shared" si="16"/>
        <v>370979.99859319115</v>
      </c>
      <c r="N30" s="9">
        <f t="shared" si="9"/>
        <v>390115.608605763</v>
      </c>
      <c r="O30" s="6">
        <f t="shared" si="0"/>
        <v>18.01994766497469</v>
      </c>
      <c r="P30" s="7">
        <f t="shared" si="4"/>
        <v>230</v>
      </c>
      <c r="Q30" s="7">
        <f t="shared" si="5"/>
        <v>120681.51773010132</v>
      </c>
      <c r="R30" s="7">
        <f t="shared" si="6"/>
        <v>370979.99859319115</v>
      </c>
      <c r="S30" s="7">
        <f t="shared" si="10"/>
        <v>229.9915593283823</v>
      </c>
      <c r="T30" s="1"/>
      <c r="U30" s="1"/>
      <c r="V30" s="1"/>
      <c r="W30" s="1"/>
    </row>
    <row r="31" spans="2:23" ht="12.75">
      <c r="B31" s="55">
        <v>240</v>
      </c>
      <c r="C31" s="55">
        <v>0.7344999999999999</v>
      </c>
      <c r="D31" s="55">
        <v>100.407</v>
      </c>
      <c r="E31" s="34">
        <f t="shared" si="17"/>
        <v>0.7344999999999999</v>
      </c>
      <c r="F31" s="34">
        <f t="shared" si="18"/>
        <v>100.407</v>
      </c>
      <c r="G31" s="11">
        <f t="shared" si="13"/>
        <v>108.32</v>
      </c>
      <c r="H31" s="8">
        <f t="shared" si="7"/>
        <v>10.283</v>
      </c>
      <c r="I31" s="9">
        <f t="shared" si="14"/>
        <v>0.009224209830819063</v>
      </c>
      <c r="J31" s="10">
        <f t="shared" si="8"/>
        <v>-131.6707757901692</v>
      </c>
      <c r="K31" s="4">
        <f t="shared" si="1"/>
        <v>239.99077579016918</v>
      </c>
      <c r="L31" s="5">
        <f t="shared" si="15"/>
        <v>120681.63298748458</v>
      </c>
      <c r="M31" s="5">
        <f t="shared" si="16"/>
        <v>370979.9497476598</v>
      </c>
      <c r="N31" s="9">
        <f t="shared" si="9"/>
        <v>390115.5978108311</v>
      </c>
      <c r="O31" s="6">
        <f t="shared" si="0"/>
        <v>18.019965981582683</v>
      </c>
      <c r="P31" s="7">
        <f t="shared" si="4"/>
        <v>240</v>
      </c>
      <c r="Q31" s="7">
        <f t="shared" si="5"/>
        <v>120681.63298748458</v>
      </c>
      <c r="R31" s="7">
        <f t="shared" si="6"/>
        <v>370979.9497476598</v>
      </c>
      <c r="S31" s="7">
        <f t="shared" si="10"/>
        <v>239.99077579016918</v>
      </c>
      <c r="T31" s="1"/>
      <c r="U31" s="1"/>
      <c r="V31" s="1"/>
      <c r="W31" s="1"/>
    </row>
    <row r="32" spans="2:23" ht="12.75">
      <c r="B32" s="55">
        <v>250</v>
      </c>
      <c r="C32" s="55">
        <v>0.749</v>
      </c>
      <c r="D32" s="55">
        <v>101.752</v>
      </c>
      <c r="E32" s="34">
        <f t="shared" si="17"/>
        <v>0.749</v>
      </c>
      <c r="F32" s="34">
        <f t="shared" si="18"/>
        <v>101.752</v>
      </c>
      <c r="G32" s="11">
        <f t="shared" si="13"/>
        <v>108.32</v>
      </c>
      <c r="H32" s="8">
        <f t="shared" si="7"/>
        <v>10.283</v>
      </c>
      <c r="I32" s="9">
        <f t="shared" si="14"/>
        <v>0.010062190082459566</v>
      </c>
      <c r="J32" s="10">
        <f t="shared" si="8"/>
        <v>-141.66993780991754</v>
      </c>
      <c r="K32" s="4">
        <f t="shared" si="1"/>
        <v>249.98993780991754</v>
      </c>
      <c r="L32" s="5">
        <f t="shared" si="15"/>
        <v>120681.75354930466</v>
      </c>
      <c r="M32" s="5">
        <f t="shared" si="16"/>
        <v>370979.9025910021</v>
      </c>
      <c r="N32" s="9">
        <f t="shared" si="9"/>
        <v>390115.59026289184</v>
      </c>
      <c r="O32" s="6">
        <f t="shared" si="0"/>
        <v>18.01998496230211</v>
      </c>
      <c r="P32" s="7">
        <f t="shared" si="4"/>
        <v>250</v>
      </c>
      <c r="Q32" s="7">
        <f t="shared" si="5"/>
        <v>120681.75354930466</v>
      </c>
      <c r="R32" s="7">
        <f t="shared" si="6"/>
        <v>370979.9025910021</v>
      </c>
      <c r="S32" s="7">
        <f t="shared" si="10"/>
        <v>249.98993780991754</v>
      </c>
      <c r="T32" s="1"/>
      <c r="U32" s="1"/>
      <c r="V32" s="1"/>
      <c r="W32" s="1"/>
    </row>
    <row r="33" spans="2:23" ht="12.75">
      <c r="B33" s="55">
        <v>260</v>
      </c>
      <c r="C33" s="55">
        <v>0.7025</v>
      </c>
      <c r="D33" s="55">
        <v>99.385</v>
      </c>
      <c r="E33" s="34">
        <f t="shared" si="17"/>
        <v>0.7025</v>
      </c>
      <c r="F33" s="34">
        <f t="shared" si="18"/>
        <v>99.385</v>
      </c>
      <c r="G33" s="11">
        <f t="shared" si="13"/>
        <v>108.32</v>
      </c>
      <c r="H33" s="8">
        <f t="shared" si="7"/>
        <v>10.283</v>
      </c>
      <c r="I33" s="9">
        <f t="shared" si="14"/>
        <v>0.010864409226638116</v>
      </c>
      <c r="J33" s="10">
        <f t="shared" si="8"/>
        <v>-151.66913559077338</v>
      </c>
      <c r="K33" s="4">
        <f t="shared" si="1"/>
        <v>259.98913559077334</v>
      </c>
      <c r="L33" s="5">
        <f t="shared" si="15"/>
        <v>120681.87191747787</v>
      </c>
      <c r="M33" s="5">
        <f t="shared" si="16"/>
        <v>370979.8575053625</v>
      </c>
      <c r="N33" s="9">
        <f t="shared" si="9"/>
        <v>390115.5840058246</v>
      </c>
      <c r="O33" s="6">
        <f t="shared" si="0"/>
        <v>18.020003542553482</v>
      </c>
      <c r="P33" s="7">
        <f t="shared" si="4"/>
        <v>260</v>
      </c>
      <c r="Q33" s="7">
        <f t="shared" si="5"/>
        <v>120681.87191747787</v>
      </c>
      <c r="R33" s="7">
        <f t="shared" si="6"/>
        <v>370979.8575053625</v>
      </c>
      <c r="S33" s="7">
        <f t="shared" si="10"/>
        <v>259.98913559077334</v>
      </c>
      <c r="T33" s="1"/>
      <c r="U33" s="1"/>
      <c r="V33" s="1"/>
      <c r="W33" s="1"/>
    </row>
    <row r="34" spans="2:23" ht="12.75">
      <c r="B34" s="55">
        <v>270</v>
      </c>
      <c r="C34" s="55">
        <v>0.8294999999999999</v>
      </c>
      <c r="D34" s="55">
        <v>95.48</v>
      </c>
      <c r="E34" s="34">
        <f t="shared" si="17"/>
        <v>0.8294999999999999</v>
      </c>
      <c r="F34" s="34">
        <f t="shared" si="18"/>
        <v>95.48</v>
      </c>
      <c r="G34" s="11">
        <f t="shared" si="13"/>
        <v>108.32</v>
      </c>
      <c r="H34" s="8">
        <f t="shared" si="7"/>
        <v>10.283</v>
      </c>
      <c r="I34" s="9">
        <f t="shared" si="14"/>
        <v>0.011758076409458695</v>
      </c>
      <c r="J34" s="10">
        <f t="shared" si="8"/>
        <v>-161.66824192359056</v>
      </c>
      <c r="K34" s="4">
        <f t="shared" si="1"/>
        <v>269.9882419235905</v>
      </c>
      <c r="L34" s="5">
        <f t="shared" si="15"/>
        <v>120681.99926611247</v>
      </c>
      <c r="M34" s="5">
        <f t="shared" si="16"/>
        <v>370979.81682526565</v>
      </c>
      <c r="N34" s="9">
        <f t="shared" si="9"/>
        <v>390115.5847163423</v>
      </c>
      <c r="O34" s="6">
        <f t="shared" si="0"/>
        <v>18.020023176897606</v>
      </c>
      <c r="P34" s="7">
        <f t="shared" si="4"/>
        <v>270</v>
      </c>
      <c r="Q34" s="7">
        <f t="shared" si="5"/>
        <v>120681.99926611247</v>
      </c>
      <c r="R34" s="7">
        <f t="shared" si="6"/>
        <v>370979.81682526565</v>
      </c>
      <c r="S34" s="7">
        <f t="shared" si="10"/>
        <v>269.9882419235905</v>
      </c>
      <c r="T34" s="1"/>
      <c r="U34" s="1"/>
      <c r="V34" s="1"/>
      <c r="W34" s="1"/>
    </row>
    <row r="35" spans="2:23" ht="12.75">
      <c r="B35" s="55">
        <v>280</v>
      </c>
      <c r="C35" s="55">
        <v>0.725</v>
      </c>
      <c r="D35" s="55">
        <v>90.575</v>
      </c>
      <c r="E35" s="34">
        <f t="shared" si="17"/>
        <v>0.725</v>
      </c>
      <c r="F35" s="34">
        <f t="shared" si="18"/>
        <v>90.575</v>
      </c>
      <c r="G35" s="11">
        <f t="shared" si="13"/>
        <v>108.32</v>
      </c>
      <c r="H35" s="8">
        <f t="shared" si="7"/>
        <v>10.283</v>
      </c>
      <c r="I35" s="9">
        <f t="shared" si="14"/>
        <v>0.012678185964768218</v>
      </c>
      <c r="J35" s="10">
        <f t="shared" si="8"/>
        <v>-171.66732181403523</v>
      </c>
      <c r="K35" s="4">
        <f t="shared" si="1"/>
        <v>279.9873218140352</v>
      </c>
      <c r="L35" s="5">
        <f t="shared" si="15"/>
        <v>120682.1312736192</v>
      </c>
      <c r="M35" s="5">
        <f t="shared" si="16"/>
        <v>370979.7855944688</v>
      </c>
      <c r="N35" s="9">
        <f t="shared" si="9"/>
        <v>390115.59585392266</v>
      </c>
      <c r="O35" s="6">
        <f t="shared" si="0"/>
        <v>18.020043032603514</v>
      </c>
      <c r="P35" s="7">
        <f t="shared" si="4"/>
        <v>280</v>
      </c>
      <c r="Q35" s="7">
        <f t="shared" si="5"/>
        <v>120682.1312736192</v>
      </c>
      <c r="R35" s="7">
        <f t="shared" si="6"/>
        <v>370979.7855944688</v>
      </c>
      <c r="S35" s="7">
        <f t="shared" si="10"/>
        <v>279.9873218140352</v>
      </c>
      <c r="T35" s="1"/>
      <c r="U35" s="1"/>
      <c r="V35" s="1"/>
      <c r="W35" s="1"/>
    </row>
    <row r="36" spans="2:23" ht="12.75">
      <c r="B36" s="55">
        <v>290</v>
      </c>
      <c r="C36" s="55">
        <v>0.7735</v>
      </c>
      <c r="D36" s="55">
        <v>87.162</v>
      </c>
      <c r="E36" s="34">
        <f t="shared" si="17"/>
        <v>0.7735</v>
      </c>
      <c r="F36" s="34">
        <f t="shared" si="18"/>
        <v>87.162</v>
      </c>
      <c r="G36" s="11">
        <f t="shared" si="13"/>
        <v>108.32</v>
      </c>
      <c r="H36" s="8">
        <f t="shared" si="7"/>
        <v>10.283</v>
      </c>
      <c r="I36" s="9">
        <f t="shared" si="14"/>
        <v>0.013533197657306317</v>
      </c>
      <c r="J36" s="10">
        <f t="shared" si="8"/>
        <v>-181.6664668023427</v>
      </c>
      <c r="K36" s="4">
        <f t="shared" si="1"/>
        <v>289.9864668023427</v>
      </c>
      <c r="L36" s="5">
        <f t="shared" si="15"/>
        <v>120682.26037421037</v>
      </c>
      <c r="M36" s="5">
        <f t="shared" si="16"/>
        <v>370979.7647968688</v>
      </c>
      <c r="N36" s="9">
        <f t="shared" si="9"/>
        <v>390115.61601372587</v>
      </c>
      <c r="O36" s="6">
        <f t="shared" si="0"/>
        <v>18.020062008295106</v>
      </c>
      <c r="P36" s="7">
        <f t="shared" si="4"/>
        <v>290</v>
      </c>
      <c r="Q36" s="7">
        <f t="shared" si="5"/>
        <v>120682.26037421037</v>
      </c>
      <c r="R36" s="7">
        <f t="shared" si="6"/>
        <v>370979.7647968688</v>
      </c>
      <c r="S36" s="7">
        <f t="shared" si="10"/>
        <v>289.9864668023427</v>
      </c>
      <c r="T36" s="1"/>
      <c r="U36" s="1"/>
      <c r="V36" s="1"/>
      <c r="W36" s="1"/>
    </row>
    <row r="37" spans="2:23" ht="12.75">
      <c r="B37" s="55">
        <v>300</v>
      </c>
      <c r="C37" s="55">
        <v>0.729</v>
      </c>
      <c r="D37" s="55">
        <v>90.012</v>
      </c>
      <c r="E37" s="34">
        <f t="shared" si="17"/>
        <v>0.729</v>
      </c>
      <c r="F37" s="34">
        <f t="shared" si="18"/>
        <v>90.012</v>
      </c>
      <c r="G37" s="11">
        <f t="shared" si="13"/>
        <v>108.32</v>
      </c>
      <c r="H37" s="8">
        <f t="shared" si="7"/>
        <v>10.283</v>
      </c>
      <c r="I37" s="9">
        <f t="shared" si="14"/>
        <v>0.014392780003610994</v>
      </c>
      <c r="J37" s="10">
        <f t="shared" si="8"/>
        <v>-191.6656072199964</v>
      </c>
      <c r="K37" s="4">
        <f t="shared" si="1"/>
        <v>299.9856072199964</v>
      </c>
      <c r="L37" s="5">
        <f t="shared" si="15"/>
        <v>120682.38992028541</v>
      </c>
      <c r="M37" s="5">
        <f t="shared" si="16"/>
        <v>370979.74457998265</v>
      </c>
      <c r="N37" s="9">
        <f t="shared" si="9"/>
        <v>390115.63686361123</v>
      </c>
      <c r="O37" s="6">
        <f t="shared" si="0"/>
        <v>18.020081019818928</v>
      </c>
      <c r="P37" s="7">
        <f t="shared" si="4"/>
        <v>300</v>
      </c>
      <c r="Q37" s="7">
        <f t="shared" si="5"/>
        <v>120682.38992028541</v>
      </c>
      <c r="R37" s="7">
        <f t="shared" si="6"/>
        <v>370979.74457998265</v>
      </c>
      <c r="S37" s="7">
        <f t="shared" si="10"/>
        <v>299.9856072199964</v>
      </c>
      <c r="T37" s="1"/>
      <c r="U37" s="1"/>
      <c r="V37" s="1"/>
      <c r="W37" s="1"/>
    </row>
    <row r="38" spans="2:23" ht="12.75">
      <c r="B38" s="55">
        <v>310</v>
      </c>
      <c r="C38" s="55">
        <v>0.6499999999999999</v>
      </c>
      <c r="D38" s="55">
        <v>94.758</v>
      </c>
      <c r="E38" s="34">
        <f t="shared" si="17"/>
        <v>0.6499999999999999</v>
      </c>
      <c r="F38" s="34">
        <f t="shared" si="18"/>
        <v>94.758</v>
      </c>
      <c r="G38" s="11">
        <f t="shared" si="13"/>
        <v>108.32</v>
      </c>
      <c r="H38" s="8">
        <f t="shared" si="7"/>
        <v>10.283</v>
      </c>
      <c r="I38" s="9">
        <f t="shared" si="14"/>
        <v>0.015116862483662175</v>
      </c>
      <c r="J38" s="10">
        <f t="shared" si="8"/>
        <v>-201.66488313751634</v>
      </c>
      <c r="K38" s="4">
        <f t="shared" si="1"/>
        <v>309.98488313751636</v>
      </c>
      <c r="L38" s="5">
        <f t="shared" si="15"/>
        <v>120682.50732847716</v>
      </c>
      <c r="M38" s="5">
        <f t="shared" si="16"/>
        <v>370979.7181897986</v>
      </c>
      <c r="N38" s="9">
        <f t="shared" si="9"/>
        <v>390115.64808819233</v>
      </c>
      <c r="O38" s="6">
        <f t="shared" si="0"/>
        <v>18.020098616586367</v>
      </c>
      <c r="P38" s="7">
        <f t="shared" si="4"/>
        <v>310</v>
      </c>
      <c r="Q38" s="7">
        <f t="shared" si="5"/>
        <v>120682.50732847716</v>
      </c>
      <c r="R38" s="7">
        <f t="shared" si="6"/>
        <v>370979.7181897986</v>
      </c>
      <c r="S38" s="7">
        <f t="shared" si="10"/>
        <v>309.98488313751636</v>
      </c>
      <c r="T38" s="1"/>
      <c r="U38" s="1"/>
      <c r="V38" s="1"/>
      <c r="W38" s="1"/>
    </row>
    <row r="39" spans="2:23" ht="12.75">
      <c r="B39" s="55">
        <v>320</v>
      </c>
      <c r="C39" s="55">
        <v>0.6255</v>
      </c>
      <c r="D39" s="55">
        <v>99.814</v>
      </c>
      <c r="E39" s="34">
        <f t="shared" si="17"/>
        <v>0.6255</v>
      </c>
      <c r="F39" s="34">
        <f t="shared" si="18"/>
        <v>99.814</v>
      </c>
      <c r="G39" s="11">
        <f t="shared" si="13"/>
        <v>108.32</v>
      </c>
      <c r="H39" s="8">
        <f t="shared" si="7"/>
        <v>10.283</v>
      </c>
      <c r="I39" s="9">
        <f t="shared" si="14"/>
        <v>0.015736333783319623</v>
      </c>
      <c r="J39" s="10">
        <f t="shared" si="8"/>
        <v>-211.6642636662167</v>
      </c>
      <c r="K39" s="4">
        <f aca="true" t="shared" si="19" ref="K39:K70">G$5-J39</f>
        <v>319.9842636662167</v>
      </c>
      <c r="L39" s="5">
        <f t="shared" si="15"/>
        <v>120682.61344258267</v>
      </c>
      <c r="M39" s="5">
        <f t="shared" si="16"/>
        <v>370979.6845916013</v>
      </c>
      <c r="N39" s="9">
        <f t="shared" si="9"/>
        <v>390115.6489645293</v>
      </c>
      <c r="O39" s="6">
        <f aca="true" t="shared" si="20" ref="O39:O70">IF(N39=0,0,ABS(IF(L39&lt;=0,360,0)-DEGREES(ACOS(M39/N39))))</f>
        <v>18.020114963458564</v>
      </c>
      <c r="P39" s="7">
        <f t="shared" si="4"/>
        <v>320</v>
      </c>
      <c r="Q39" s="7">
        <f t="shared" si="5"/>
        <v>120682.61344258267</v>
      </c>
      <c r="R39" s="7">
        <f t="shared" si="6"/>
        <v>370979.6845916013</v>
      </c>
      <c r="S39" s="7">
        <f t="shared" si="10"/>
        <v>319.9842636662167</v>
      </c>
      <c r="T39" s="1"/>
      <c r="U39" s="1"/>
      <c r="V39" s="1"/>
      <c r="W39" s="1"/>
    </row>
    <row r="40" spans="2:23" ht="12.75">
      <c r="B40" s="55">
        <v>330</v>
      </c>
      <c r="C40" s="55">
        <v>0.636</v>
      </c>
      <c r="D40" s="55">
        <v>105.456</v>
      </c>
      <c r="E40" s="34">
        <f t="shared" si="17"/>
        <v>0.636</v>
      </c>
      <c r="F40" s="34">
        <f t="shared" si="18"/>
        <v>105.456</v>
      </c>
      <c r="G40" s="11">
        <f t="shared" si="13"/>
        <v>108.32</v>
      </c>
      <c r="H40" s="8">
        <f t="shared" si="7"/>
        <v>10.283</v>
      </c>
      <c r="I40" s="9">
        <f t="shared" si="14"/>
        <v>0.016342281107297296</v>
      </c>
      <c r="J40" s="10">
        <f t="shared" si="8"/>
        <v>-221.66365771889272</v>
      </c>
      <c r="K40" s="4">
        <f t="shared" si="19"/>
        <v>329.9836577188927</v>
      </c>
      <c r="L40" s="5">
        <f t="shared" si="15"/>
        <v>120682.71483728036</v>
      </c>
      <c r="M40" s="5">
        <f t="shared" si="16"/>
        <v>370979.64172326116</v>
      </c>
      <c r="N40" s="9">
        <f t="shared" si="9"/>
        <v>390115.63956552104</v>
      </c>
      <c r="O40" s="6">
        <f t="shared" si="20"/>
        <v>18.02013107237667</v>
      </c>
      <c r="P40" s="7">
        <f t="shared" si="4"/>
        <v>330</v>
      </c>
      <c r="Q40" s="7">
        <f t="shared" si="5"/>
        <v>120682.71483728036</v>
      </c>
      <c r="R40" s="7">
        <f t="shared" si="6"/>
        <v>370979.64172326116</v>
      </c>
      <c r="S40" s="7">
        <f t="shared" si="10"/>
        <v>329.9836577188927</v>
      </c>
      <c r="T40" s="1"/>
      <c r="U40" s="1"/>
      <c r="V40" s="1"/>
      <c r="W40" s="1"/>
    </row>
    <row r="41" spans="2:23" ht="12.75">
      <c r="B41" s="55">
        <v>340</v>
      </c>
      <c r="C41" s="55">
        <v>0.6565</v>
      </c>
      <c r="D41" s="55">
        <v>97.005</v>
      </c>
      <c r="E41" s="34">
        <f t="shared" si="17"/>
        <v>0.6565</v>
      </c>
      <c r="F41" s="34">
        <f t="shared" si="18"/>
        <v>97.005</v>
      </c>
      <c r="G41" s="11">
        <f t="shared" si="13"/>
        <v>108.32</v>
      </c>
      <c r="H41" s="8">
        <f t="shared" si="7"/>
        <v>10.283</v>
      </c>
      <c r="I41" s="9">
        <f t="shared" si="14"/>
        <v>0.016978375031696302</v>
      </c>
      <c r="J41" s="10">
        <f t="shared" si="8"/>
        <v>-231.6630216249683</v>
      </c>
      <c r="K41" s="4">
        <f t="shared" si="19"/>
        <v>339.9830216249683</v>
      </c>
      <c r="L41" s="5">
        <f t="shared" si="15"/>
        <v>120682.81976888039</v>
      </c>
      <c r="M41" s="5">
        <f t="shared" si="16"/>
        <v>370979.6003610418</v>
      </c>
      <c r="N41" s="9">
        <f t="shared" si="9"/>
        <v>390115.6326929316</v>
      </c>
      <c r="O41" s="6">
        <f t="shared" si="20"/>
        <v>18.020147606846088</v>
      </c>
      <c r="P41" s="7">
        <f t="shared" si="4"/>
        <v>340</v>
      </c>
      <c r="Q41" s="7">
        <f t="shared" si="5"/>
        <v>120682.81976888039</v>
      </c>
      <c r="R41" s="7">
        <f t="shared" si="6"/>
        <v>370979.6003610418</v>
      </c>
      <c r="S41" s="7">
        <f t="shared" si="10"/>
        <v>339.9830216249683</v>
      </c>
      <c r="T41" s="1"/>
      <c r="U41" s="1"/>
      <c r="V41" s="1"/>
      <c r="W41" s="1"/>
    </row>
    <row r="42" spans="2:23" ht="12.75">
      <c r="B42" s="55">
        <v>350</v>
      </c>
      <c r="C42" s="55">
        <v>0.8225</v>
      </c>
      <c r="D42" s="55">
        <v>102.794</v>
      </c>
      <c r="E42" s="34">
        <f t="shared" si="17"/>
        <v>0.8225</v>
      </c>
      <c r="F42" s="34">
        <f t="shared" si="18"/>
        <v>102.794</v>
      </c>
      <c r="G42" s="11">
        <f t="shared" si="13"/>
        <v>108.32</v>
      </c>
      <c r="H42" s="8">
        <f t="shared" si="7"/>
        <v>10.283</v>
      </c>
      <c r="I42" s="9">
        <f t="shared" si="14"/>
        <v>0.01781127926097703</v>
      </c>
      <c r="J42" s="10">
        <f t="shared" si="8"/>
        <v>-241.66218872073904</v>
      </c>
      <c r="K42" s="4">
        <f t="shared" si="19"/>
        <v>349.98218872073903</v>
      </c>
      <c r="L42" s="5">
        <f t="shared" si="15"/>
        <v>120682.94090769462</v>
      </c>
      <c r="M42" s="5">
        <f t="shared" si="16"/>
        <v>370979.5558326402</v>
      </c>
      <c r="N42" s="9">
        <f t="shared" si="9"/>
        <v>390115.6278232303</v>
      </c>
      <c r="O42" s="6">
        <f t="shared" si="20"/>
        <v>18.02016654874051</v>
      </c>
      <c r="P42" s="7">
        <f t="shared" si="4"/>
        <v>350</v>
      </c>
      <c r="Q42" s="7">
        <f t="shared" si="5"/>
        <v>120682.94090769462</v>
      </c>
      <c r="R42" s="7">
        <f t="shared" si="6"/>
        <v>370979.5558326402</v>
      </c>
      <c r="S42" s="7">
        <f t="shared" si="10"/>
        <v>349.98218872073903</v>
      </c>
      <c r="T42" s="1"/>
      <c r="U42" s="1"/>
      <c r="V42" s="1"/>
      <c r="W42" s="1"/>
    </row>
    <row r="43" spans="2:23" ht="12.75">
      <c r="B43" s="55">
        <v>360</v>
      </c>
      <c r="C43" s="55">
        <v>0.8255</v>
      </c>
      <c r="D43" s="55">
        <v>97.036</v>
      </c>
      <c r="E43" s="34">
        <f t="shared" si="17"/>
        <v>0.8255</v>
      </c>
      <c r="F43" s="34">
        <f t="shared" si="18"/>
        <v>97.036</v>
      </c>
      <c r="G43" s="11">
        <f t="shared" si="13"/>
        <v>108.32</v>
      </c>
      <c r="H43" s="8">
        <f t="shared" si="7"/>
        <v>10.283</v>
      </c>
      <c r="I43" s="9">
        <f t="shared" si="14"/>
        <v>0.018845401023106945</v>
      </c>
      <c r="J43" s="10">
        <f t="shared" si="8"/>
        <v>-251.6611545989769</v>
      </c>
      <c r="K43" s="4">
        <f t="shared" si="19"/>
        <v>359.9811545989769</v>
      </c>
      <c r="L43" s="5">
        <f t="shared" si="15"/>
        <v>120683.07587427179</v>
      </c>
      <c r="M43" s="5">
        <f t="shared" si="16"/>
        <v>370979.5061799577</v>
      </c>
      <c r="N43" s="9">
        <f t="shared" si="9"/>
        <v>390115.6223582959</v>
      </c>
      <c r="O43" s="6">
        <f t="shared" si="20"/>
        <v>18.020187654699573</v>
      </c>
      <c r="P43" s="7">
        <f t="shared" si="4"/>
        <v>360</v>
      </c>
      <c r="Q43" s="7">
        <f t="shared" si="5"/>
        <v>120683.07587427179</v>
      </c>
      <c r="R43" s="7">
        <f t="shared" si="6"/>
        <v>370979.5061799577</v>
      </c>
      <c r="S43" s="7">
        <f t="shared" si="10"/>
        <v>359.9811545989769</v>
      </c>
      <c r="T43" s="1"/>
      <c r="U43" s="1"/>
      <c r="V43" s="1"/>
      <c r="W43" s="1"/>
    </row>
    <row r="44" spans="2:23" ht="12.75">
      <c r="B44" s="55">
        <v>370</v>
      </c>
      <c r="C44" s="55">
        <v>0.7483333333333334</v>
      </c>
      <c r="D44" s="55">
        <v>102.50049999999999</v>
      </c>
      <c r="E44" s="34">
        <f t="shared" si="17"/>
        <v>0.7483333333333334</v>
      </c>
      <c r="F44" s="34">
        <f t="shared" si="18"/>
        <v>102.50049999999999</v>
      </c>
      <c r="G44" s="11">
        <f t="shared" si="13"/>
        <v>108.32</v>
      </c>
      <c r="H44" s="8">
        <f t="shared" si="7"/>
        <v>10.283</v>
      </c>
      <c r="I44" s="9">
        <f t="shared" si="14"/>
        <v>0.019788539363267077</v>
      </c>
      <c r="J44" s="10">
        <f t="shared" si="8"/>
        <v>-261.66021146063673</v>
      </c>
      <c r="K44" s="4">
        <f t="shared" si="19"/>
        <v>369.9802114606367</v>
      </c>
      <c r="L44" s="5">
        <f t="shared" si="15"/>
        <v>120683.20488822601</v>
      </c>
      <c r="M44" s="5">
        <f t="shared" si="16"/>
        <v>370979.4590919878</v>
      </c>
      <c r="N44" s="9">
        <f t="shared" si="9"/>
        <v>390115.6174908631</v>
      </c>
      <c r="O44" s="6">
        <f t="shared" si="20"/>
        <v>18.020207812763857</v>
      </c>
      <c r="P44" s="7">
        <f t="shared" si="4"/>
        <v>370</v>
      </c>
      <c r="Q44" s="7">
        <f t="shared" si="5"/>
        <v>120683.20488822601</v>
      </c>
      <c r="R44" s="7">
        <f t="shared" si="6"/>
        <v>370979.4590919878</v>
      </c>
      <c r="S44" s="7">
        <f t="shared" si="10"/>
        <v>369.9802114606367</v>
      </c>
      <c r="T44" s="1"/>
      <c r="U44" s="1"/>
      <c r="V44" s="1"/>
      <c r="W44" s="1"/>
    </row>
    <row r="45" spans="2:23" ht="12.75">
      <c r="B45" s="55">
        <v>380</v>
      </c>
      <c r="C45" s="55">
        <v>0.717</v>
      </c>
      <c r="D45" s="55">
        <v>129.4985</v>
      </c>
      <c r="E45" s="34">
        <f t="shared" si="17"/>
        <v>0.717</v>
      </c>
      <c r="F45" s="34">
        <f t="shared" si="18"/>
        <v>129.4985</v>
      </c>
      <c r="G45" s="11">
        <f t="shared" si="13"/>
        <v>108.32</v>
      </c>
      <c r="H45" s="8">
        <f t="shared" si="7"/>
        <v>10.283</v>
      </c>
      <c r="I45" s="9">
        <f t="shared" si="14"/>
        <v>0.020606122053967724</v>
      </c>
      <c r="J45" s="10">
        <f t="shared" si="8"/>
        <v>-271.65939387794606</v>
      </c>
      <c r="K45" s="4">
        <f t="shared" si="19"/>
        <v>379.97939387794605</v>
      </c>
      <c r="L45" s="5">
        <f t="shared" si="15"/>
        <v>120683.30796617533</v>
      </c>
      <c r="M45" s="5">
        <f t="shared" si="16"/>
        <v>370979.3834221673</v>
      </c>
      <c r="N45" s="9">
        <f t="shared" si="9"/>
        <v>390115.5774202693</v>
      </c>
      <c r="O45" s="6">
        <f t="shared" si="20"/>
        <v>18.020225647086086</v>
      </c>
      <c r="P45" s="7">
        <f t="shared" si="4"/>
        <v>380</v>
      </c>
      <c r="Q45" s="7">
        <f t="shared" si="5"/>
        <v>120683.30796617533</v>
      </c>
      <c r="R45" s="7">
        <f t="shared" si="6"/>
        <v>370979.3834221673</v>
      </c>
      <c r="S45" s="7">
        <f t="shared" si="10"/>
        <v>379.97939387794605</v>
      </c>
      <c r="T45" s="1"/>
      <c r="U45" s="1"/>
      <c r="V45" s="1"/>
      <c r="W45" s="1"/>
    </row>
    <row r="46" spans="2:23" ht="12.75">
      <c r="B46" s="55">
        <v>390</v>
      </c>
      <c r="C46" s="55">
        <v>0.668</v>
      </c>
      <c r="D46" s="55">
        <v>121.68549999999999</v>
      </c>
      <c r="E46" s="34">
        <f t="shared" si="17"/>
        <v>0.668</v>
      </c>
      <c r="F46" s="34">
        <f t="shared" si="18"/>
        <v>121.68549999999999</v>
      </c>
      <c r="G46" s="11">
        <f t="shared" si="13"/>
        <v>108.32</v>
      </c>
      <c r="H46" s="8">
        <f t="shared" si="7"/>
        <v>10.283</v>
      </c>
      <c r="I46" s="9">
        <f t="shared" si="14"/>
        <v>0.021336519100051632</v>
      </c>
      <c r="J46" s="10">
        <f t="shared" si="8"/>
        <v>-281.6586634809</v>
      </c>
      <c r="K46" s="4">
        <f t="shared" si="19"/>
        <v>389.97866348089997</v>
      </c>
      <c r="L46" s="5">
        <f t="shared" si="15"/>
        <v>120683.39211282985</v>
      </c>
      <c r="M46" s="5">
        <f t="shared" si="16"/>
        <v>370979.29666533484</v>
      </c>
      <c r="N46" s="9">
        <f t="shared" si="9"/>
        <v>390115.520950097</v>
      </c>
      <c r="O46" s="6">
        <f t="shared" si="20"/>
        <v>18.02024134111379</v>
      </c>
      <c r="P46" s="7">
        <f t="shared" si="4"/>
        <v>390</v>
      </c>
      <c r="Q46" s="7">
        <f t="shared" si="5"/>
        <v>120683.39211282985</v>
      </c>
      <c r="R46" s="7">
        <f t="shared" si="6"/>
        <v>370979.29666533484</v>
      </c>
      <c r="S46" s="7">
        <f t="shared" si="10"/>
        <v>389.97866348089997</v>
      </c>
      <c r="T46" s="1"/>
      <c r="U46" s="1"/>
      <c r="V46" s="1"/>
      <c r="W46" s="1"/>
    </row>
    <row r="47" spans="2:23" ht="12.75">
      <c r="B47" s="55">
        <v>400</v>
      </c>
      <c r="C47" s="55">
        <v>0.6050000000000001</v>
      </c>
      <c r="D47" s="55">
        <v>140.275</v>
      </c>
      <c r="E47" s="34">
        <f t="shared" si="17"/>
        <v>0.6050000000000001</v>
      </c>
      <c r="F47" s="34">
        <f t="shared" si="18"/>
        <v>140.275</v>
      </c>
      <c r="G47" s="11">
        <f t="shared" si="13"/>
        <v>108.32</v>
      </c>
      <c r="H47" s="8">
        <f t="shared" si="7"/>
        <v>10.283</v>
      </c>
      <c r="I47" s="9">
        <f t="shared" si="14"/>
        <v>0.021953564457534824</v>
      </c>
      <c r="J47" s="10">
        <f t="shared" si="8"/>
        <v>-291.6580464355425</v>
      </c>
      <c r="K47" s="4">
        <f t="shared" si="19"/>
        <v>399.97804643554247</v>
      </c>
      <c r="L47" s="5">
        <f t="shared" si="15"/>
        <v>120683.46162533078</v>
      </c>
      <c r="M47" s="5">
        <f t="shared" si="16"/>
        <v>370979.2100135107</v>
      </c>
      <c r="N47" s="9">
        <f t="shared" si="9"/>
        <v>390115.460052689</v>
      </c>
      <c r="O47" s="6">
        <f t="shared" si="20"/>
        <v>18.020254986504018</v>
      </c>
      <c r="P47" s="7">
        <f t="shared" si="4"/>
        <v>400</v>
      </c>
      <c r="Q47" s="7">
        <f t="shared" si="5"/>
        <v>120683.46162533078</v>
      </c>
      <c r="R47" s="7">
        <f t="shared" si="6"/>
        <v>370979.2100135107</v>
      </c>
      <c r="S47" s="7">
        <f t="shared" si="10"/>
        <v>399.97804643554247</v>
      </c>
      <c r="T47" s="1"/>
      <c r="U47" s="1"/>
      <c r="V47" s="1"/>
      <c r="W47" s="1"/>
    </row>
    <row r="48" spans="2:23" ht="12.75">
      <c r="B48" s="55">
        <v>410</v>
      </c>
      <c r="C48" s="55">
        <v>0.7706666666666667</v>
      </c>
      <c r="D48" s="55">
        <v>128.8455</v>
      </c>
      <c r="E48" s="34">
        <f t="shared" si="17"/>
        <v>0.7706666666666667</v>
      </c>
      <c r="F48" s="34">
        <f t="shared" si="18"/>
        <v>128.8455</v>
      </c>
      <c r="G48" s="11">
        <f t="shared" si="13"/>
        <v>108.32</v>
      </c>
      <c r="H48" s="8">
        <f t="shared" si="7"/>
        <v>10.283</v>
      </c>
      <c r="I48" s="9">
        <f t="shared" si="14"/>
        <v>0.0226741506907171</v>
      </c>
      <c r="J48" s="10">
        <f t="shared" si="8"/>
        <v>-301.6573258493093</v>
      </c>
      <c r="K48" s="4">
        <f t="shared" si="19"/>
        <v>409.9773258493093</v>
      </c>
      <c r="L48" s="5">
        <f t="shared" si="15"/>
        <v>120683.53075004907</v>
      </c>
      <c r="M48" s="5">
        <f t="shared" si="16"/>
        <v>370979.11186577135</v>
      </c>
      <c r="N48" s="9">
        <f t="shared" si="9"/>
        <v>390115.38810333353</v>
      </c>
      <c r="O48" s="6">
        <f t="shared" si="20"/>
        <v>18.02026910004868</v>
      </c>
      <c r="P48" s="7">
        <f t="shared" si="4"/>
        <v>410</v>
      </c>
      <c r="Q48" s="7">
        <f t="shared" si="5"/>
        <v>120683.53075004907</v>
      </c>
      <c r="R48" s="7">
        <f t="shared" si="6"/>
        <v>370979.11186577135</v>
      </c>
      <c r="S48" s="7">
        <f t="shared" si="10"/>
        <v>409.9773258493093</v>
      </c>
      <c r="T48" s="1"/>
      <c r="U48" s="1"/>
      <c r="V48" s="1"/>
      <c r="W48" s="1"/>
    </row>
    <row r="49" spans="2:23" ht="12.75">
      <c r="B49" s="55">
        <v>420</v>
      </c>
      <c r="C49" s="55">
        <v>1.1853333333333333</v>
      </c>
      <c r="D49" s="55">
        <v>98.382</v>
      </c>
      <c r="E49" s="34">
        <f t="shared" si="17"/>
        <v>1.1853333333333333</v>
      </c>
      <c r="F49" s="34">
        <f t="shared" si="18"/>
        <v>98.382</v>
      </c>
      <c r="G49" s="11">
        <f t="shared" si="13"/>
        <v>108.32</v>
      </c>
      <c r="H49" s="8">
        <f t="shared" si="7"/>
        <v>10.283</v>
      </c>
      <c r="I49" s="9">
        <f t="shared" si="14"/>
        <v>0.024130923760283807</v>
      </c>
      <c r="J49" s="10">
        <f t="shared" si="8"/>
        <v>-311.6558690762397</v>
      </c>
      <c r="K49" s="4">
        <f t="shared" si="19"/>
        <v>419.9758690762397</v>
      </c>
      <c r="L49" s="5">
        <f t="shared" si="15"/>
        <v>120683.6724260227</v>
      </c>
      <c r="M49" s="5">
        <f t="shared" si="16"/>
        <v>370979.0166751326</v>
      </c>
      <c r="N49" s="9">
        <f t="shared" si="9"/>
        <v>390115.34141005</v>
      </c>
      <c r="O49" s="6">
        <f t="shared" si="20"/>
        <v>18.0202932120772</v>
      </c>
      <c r="P49" s="7">
        <f t="shared" si="4"/>
        <v>420</v>
      </c>
      <c r="Q49" s="7">
        <f t="shared" si="5"/>
        <v>120683.6724260227</v>
      </c>
      <c r="R49" s="7">
        <f t="shared" si="6"/>
        <v>370979.0166751326</v>
      </c>
      <c r="S49" s="7">
        <f t="shared" si="10"/>
        <v>419.9758690762397</v>
      </c>
      <c r="T49" s="1"/>
      <c r="U49" s="1"/>
      <c r="V49" s="1"/>
      <c r="W49" s="1"/>
    </row>
    <row r="50" spans="2:23" ht="12.75">
      <c r="B50" s="55">
        <v>430</v>
      </c>
      <c r="C50" s="55">
        <v>0.864</v>
      </c>
      <c r="D50" s="55">
        <v>85.093</v>
      </c>
      <c r="E50" s="34">
        <f t="shared" si="17"/>
        <v>0.864</v>
      </c>
      <c r="F50" s="34">
        <f t="shared" si="18"/>
        <v>85.093</v>
      </c>
      <c r="G50" s="11">
        <f t="shared" si="13"/>
        <v>108.32</v>
      </c>
      <c r="H50" s="8">
        <f t="shared" si="7"/>
        <v>10.283</v>
      </c>
      <c r="I50" s="9">
        <f t="shared" si="14"/>
        <v>0.02573003391560924</v>
      </c>
      <c r="J50" s="10">
        <f t="shared" si="8"/>
        <v>-321.65426996608437</v>
      </c>
      <c r="K50" s="4">
        <f t="shared" si="19"/>
        <v>429.97426996608436</v>
      </c>
      <c r="L50" s="5">
        <f t="shared" si="15"/>
        <v>120683.84733341384</v>
      </c>
      <c r="M50" s="5">
        <f t="shared" si="16"/>
        <v>370978.979432006</v>
      </c>
      <c r="N50" s="9">
        <f t="shared" si="9"/>
        <v>390115.3601021209</v>
      </c>
      <c r="O50" s="6">
        <f t="shared" si="20"/>
        <v>18.020319332543252</v>
      </c>
      <c r="P50" s="7">
        <f t="shared" si="4"/>
        <v>430</v>
      </c>
      <c r="Q50" s="7">
        <f t="shared" si="5"/>
        <v>120683.84733341384</v>
      </c>
      <c r="R50" s="7">
        <f t="shared" si="6"/>
        <v>370978.979432006</v>
      </c>
      <c r="S50" s="7">
        <f t="shared" si="10"/>
        <v>429.97426996608436</v>
      </c>
      <c r="T50" s="1"/>
      <c r="U50" s="1"/>
      <c r="V50" s="1"/>
      <c r="W50" s="1"/>
    </row>
    <row r="51" spans="2:23" ht="12.75">
      <c r="B51" s="55">
        <v>440</v>
      </c>
      <c r="C51" s="55">
        <v>0.8069999999999999</v>
      </c>
      <c r="D51" s="55">
        <v>87.4975</v>
      </c>
      <c r="E51" s="34">
        <f t="shared" si="17"/>
        <v>0.8069999999999999</v>
      </c>
      <c r="F51" s="34">
        <f t="shared" si="18"/>
        <v>87.4975</v>
      </c>
      <c r="G51" s="11">
        <f t="shared" si="13"/>
        <v>108.32</v>
      </c>
      <c r="H51" s="8">
        <f t="shared" si="7"/>
        <v>10.283</v>
      </c>
      <c r="I51" s="9">
        <f t="shared" si="14"/>
        <v>0.02679322163665887</v>
      </c>
      <c r="J51" s="10">
        <f t="shared" si="8"/>
        <v>-331.65320677836337</v>
      </c>
      <c r="K51" s="4">
        <f t="shared" si="19"/>
        <v>439.97320677836336</v>
      </c>
      <c r="L51" s="5">
        <f t="shared" si="15"/>
        <v>120683.99219049262</v>
      </c>
      <c r="M51" s="5">
        <f t="shared" si="16"/>
        <v>370978.96272719296</v>
      </c>
      <c r="N51" s="9">
        <f t="shared" si="9"/>
        <v>390115.3890289114</v>
      </c>
      <c r="O51" s="6">
        <f t="shared" si="20"/>
        <v>18.020340322898697</v>
      </c>
      <c r="P51" s="7">
        <f t="shared" si="4"/>
        <v>440</v>
      </c>
      <c r="Q51" s="7">
        <f t="shared" si="5"/>
        <v>120683.99219049262</v>
      </c>
      <c r="R51" s="7">
        <f t="shared" si="6"/>
        <v>370978.96272719296</v>
      </c>
      <c r="S51" s="7">
        <f t="shared" si="10"/>
        <v>439.97320677836336</v>
      </c>
      <c r="T51" s="1"/>
      <c r="U51" s="1"/>
      <c r="V51" s="1"/>
      <c r="W51" s="1"/>
    </row>
    <row r="52" spans="2:23" ht="12.75">
      <c r="B52" s="55">
        <v>450</v>
      </c>
      <c r="C52" s="55">
        <v>0.8009999999999999</v>
      </c>
      <c r="D52" s="55">
        <v>100.93199999999999</v>
      </c>
      <c r="E52" s="34">
        <f t="shared" si="17"/>
        <v>0.8009999999999999</v>
      </c>
      <c r="F52" s="34">
        <f t="shared" si="18"/>
        <v>100.93199999999999</v>
      </c>
      <c r="G52" s="11">
        <f t="shared" si="13"/>
        <v>108.32</v>
      </c>
      <c r="H52" s="8">
        <f t="shared" si="7"/>
        <v>10.283</v>
      </c>
      <c r="I52" s="9">
        <f t="shared" si="14"/>
        <v>0.0277777533513337</v>
      </c>
      <c r="J52" s="10">
        <f t="shared" si="8"/>
        <v>-341.65222224664865</v>
      </c>
      <c r="K52" s="4">
        <f t="shared" si="19"/>
        <v>449.97222224664864</v>
      </c>
      <c r="L52" s="5">
        <f t="shared" si="15"/>
        <v>120684.12804222004</v>
      </c>
      <c r="M52" s="5">
        <f t="shared" si="16"/>
        <v>370978.92759923905</v>
      </c>
      <c r="N52" s="9">
        <f t="shared" si="9"/>
        <v>390115.3976504804</v>
      </c>
      <c r="O52" s="6">
        <f t="shared" si="20"/>
        <v>18.020360892572022</v>
      </c>
      <c r="P52" s="7">
        <f t="shared" si="4"/>
        <v>450</v>
      </c>
      <c r="Q52" s="7">
        <f t="shared" si="5"/>
        <v>120684.12804222004</v>
      </c>
      <c r="R52" s="7">
        <f t="shared" si="6"/>
        <v>370978.92759923905</v>
      </c>
      <c r="S52" s="7">
        <f t="shared" si="10"/>
        <v>449.97222224664864</v>
      </c>
      <c r="T52" s="1"/>
      <c r="U52" s="1"/>
      <c r="V52" s="1"/>
      <c r="W52" s="1"/>
    </row>
    <row r="53" spans="2:23" ht="12.75">
      <c r="B53" s="55">
        <v>460</v>
      </c>
      <c r="C53" s="55">
        <v>1.0285</v>
      </c>
      <c r="D53" s="55">
        <v>105.3895</v>
      </c>
      <c r="E53" s="34">
        <f t="shared" si="17"/>
        <v>1.0285</v>
      </c>
      <c r="F53" s="34">
        <f t="shared" si="18"/>
        <v>105.3895</v>
      </c>
      <c r="G53" s="11">
        <f t="shared" si="13"/>
        <v>108.32</v>
      </c>
      <c r="H53" s="8">
        <f t="shared" si="7"/>
        <v>10.283</v>
      </c>
      <c r="I53" s="9">
        <f t="shared" si="14"/>
        <v>0.029052196159589982</v>
      </c>
      <c r="J53" s="10">
        <f t="shared" si="8"/>
        <v>-351.65094780384044</v>
      </c>
      <c r="K53" s="4">
        <f t="shared" si="19"/>
        <v>459.97094780384043</v>
      </c>
      <c r="L53" s="5">
        <f t="shared" si="15"/>
        <v>120684.27451072985</v>
      </c>
      <c r="M53" s="5">
        <f t="shared" si="16"/>
        <v>370978.86408382683</v>
      </c>
      <c r="N53" s="9">
        <f t="shared" si="9"/>
        <v>390115.3825615028</v>
      </c>
      <c r="O53" s="6">
        <f t="shared" si="20"/>
        <v>18.02038423480472</v>
      </c>
      <c r="P53" s="7">
        <f t="shared" si="4"/>
        <v>460</v>
      </c>
      <c r="Q53" s="7">
        <f t="shared" si="5"/>
        <v>120684.27451072985</v>
      </c>
      <c r="R53" s="7">
        <f t="shared" si="6"/>
        <v>370978.86408382683</v>
      </c>
      <c r="S53" s="7">
        <f t="shared" si="10"/>
        <v>459.97094780384043</v>
      </c>
      <c r="T53" s="1"/>
      <c r="U53" s="1"/>
      <c r="V53" s="1"/>
      <c r="W53" s="1"/>
    </row>
    <row r="54" spans="2:23" ht="12.75">
      <c r="B54" s="55">
        <v>470</v>
      </c>
      <c r="C54" s="55">
        <v>1.1400000000000001</v>
      </c>
      <c r="D54" s="55">
        <v>101.362</v>
      </c>
      <c r="E54" s="34">
        <f t="shared" si="17"/>
        <v>1.1400000000000001</v>
      </c>
      <c r="F54" s="34">
        <f t="shared" si="18"/>
        <v>101.362</v>
      </c>
      <c r="G54" s="11">
        <f t="shared" si="13"/>
        <v>108.32</v>
      </c>
      <c r="H54" s="8">
        <f t="shared" si="7"/>
        <v>10.283</v>
      </c>
      <c r="I54" s="9">
        <f t="shared" si="14"/>
        <v>0.030842680968966363</v>
      </c>
      <c r="J54" s="10">
        <f t="shared" si="8"/>
        <v>-361.649157319031</v>
      </c>
      <c r="K54" s="4">
        <f t="shared" si="19"/>
        <v>469.969157319031</v>
      </c>
      <c r="L54" s="5">
        <f t="shared" si="15"/>
        <v>120684.44783264065</v>
      </c>
      <c r="M54" s="5">
        <f t="shared" si="16"/>
        <v>370978.788149608</v>
      </c>
      <c r="N54" s="9">
        <f t="shared" si="9"/>
        <v>390115.363970225</v>
      </c>
      <c r="O54" s="6">
        <f t="shared" si="20"/>
        <v>18.020411891747237</v>
      </c>
      <c r="P54" s="7">
        <f t="shared" si="4"/>
        <v>470</v>
      </c>
      <c r="Q54" s="7">
        <f t="shared" si="5"/>
        <v>120684.44783264065</v>
      </c>
      <c r="R54" s="7">
        <f t="shared" si="6"/>
        <v>370978.788149608</v>
      </c>
      <c r="S54" s="7">
        <f t="shared" si="10"/>
        <v>469.969157319031</v>
      </c>
      <c r="T54" s="1"/>
      <c r="U54" s="1"/>
      <c r="V54" s="1"/>
      <c r="W54" s="1"/>
    </row>
    <row r="55" spans="2:23" ht="12.75">
      <c r="B55" s="55">
        <v>480</v>
      </c>
      <c r="C55" s="55">
        <v>1.174</v>
      </c>
      <c r="D55" s="55">
        <v>95.2575</v>
      </c>
      <c r="E55" s="34">
        <f t="shared" si="17"/>
        <v>1.174</v>
      </c>
      <c r="F55" s="34">
        <f t="shared" si="18"/>
        <v>95.2575</v>
      </c>
      <c r="G55" s="11">
        <f t="shared" si="13"/>
        <v>108.32</v>
      </c>
      <c r="H55" s="8">
        <f t="shared" si="7"/>
        <v>10.283</v>
      </c>
      <c r="I55" s="9">
        <f t="shared" si="14"/>
        <v>0.03288149070801438</v>
      </c>
      <c r="J55" s="10">
        <f t="shared" si="8"/>
        <v>-371.647118509292</v>
      </c>
      <c r="K55" s="4">
        <f t="shared" si="19"/>
        <v>479.967118509292</v>
      </c>
      <c r="L55" s="5">
        <f t="shared" si="15"/>
        <v>120684.63921501124</v>
      </c>
      <c r="M55" s="5">
        <f t="shared" si="16"/>
        <v>370978.72376928286</v>
      </c>
      <c r="N55" s="9">
        <f t="shared" si="9"/>
        <v>390115.36195328593</v>
      </c>
      <c r="O55" s="6">
        <f t="shared" si="20"/>
        <v>18.020441546145907</v>
      </c>
      <c r="P55" s="7">
        <f t="shared" si="4"/>
        <v>480</v>
      </c>
      <c r="Q55" s="7">
        <f t="shared" si="5"/>
        <v>120684.63921501124</v>
      </c>
      <c r="R55" s="7">
        <f t="shared" si="6"/>
        <v>370978.72376928286</v>
      </c>
      <c r="S55" s="7">
        <f t="shared" si="10"/>
        <v>479.967118509292</v>
      </c>
      <c r="T55" s="1"/>
      <c r="U55" s="1"/>
      <c r="V55" s="1"/>
      <c r="W55" s="1"/>
    </row>
    <row r="56" spans="2:23" ht="12.75">
      <c r="B56" s="55">
        <v>490</v>
      </c>
      <c r="C56" s="55">
        <v>1.0565</v>
      </c>
      <c r="D56" s="55">
        <v>89.3595</v>
      </c>
      <c r="E56" s="34">
        <f t="shared" si="17"/>
        <v>1.0565</v>
      </c>
      <c r="F56" s="34">
        <f t="shared" si="18"/>
        <v>89.3595</v>
      </c>
      <c r="G56" s="11">
        <f t="shared" si="13"/>
        <v>108.32</v>
      </c>
      <c r="H56" s="8">
        <f t="shared" si="7"/>
        <v>10.283</v>
      </c>
      <c r="I56" s="9">
        <f t="shared" si="14"/>
        <v>0.034775820071752506</v>
      </c>
      <c r="J56" s="10">
        <f t="shared" si="8"/>
        <v>-381.6452241799283</v>
      </c>
      <c r="K56" s="4">
        <f t="shared" si="19"/>
        <v>489.96522417992827</v>
      </c>
      <c r="L56" s="5">
        <f t="shared" si="15"/>
        <v>120684.82916940737</v>
      </c>
      <c r="M56" s="5">
        <f t="shared" si="16"/>
        <v>370978.68133903213</v>
      </c>
      <c r="N56" s="9">
        <f t="shared" si="9"/>
        <v>390115.3803680345</v>
      </c>
      <c r="O56" s="6">
        <f t="shared" si="20"/>
        <v>18.020470003809326</v>
      </c>
      <c r="P56" s="7">
        <f t="shared" si="4"/>
        <v>490</v>
      </c>
      <c r="Q56" s="7">
        <f t="shared" si="5"/>
        <v>120684.82916940737</v>
      </c>
      <c r="R56" s="7">
        <f t="shared" si="6"/>
        <v>370978.68133903213</v>
      </c>
      <c r="S56" s="7">
        <f t="shared" si="10"/>
        <v>489.96522417992827</v>
      </c>
      <c r="T56" s="1"/>
      <c r="U56" s="1"/>
      <c r="V56" s="1"/>
      <c r="W56" s="1"/>
    </row>
    <row r="57" spans="2:23" ht="12.75">
      <c r="B57" s="55">
        <v>500</v>
      </c>
      <c r="C57" s="55">
        <v>0.98</v>
      </c>
      <c r="D57" s="55">
        <v>93.314</v>
      </c>
      <c r="E57" s="34">
        <f t="shared" si="17"/>
        <v>0.98</v>
      </c>
      <c r="F57" s="34">
        <f t="shared" si="18"/>
        <v>93.314</v>
      </c>
      <c r="G57" s="11">
        <f t="shared" si="13"/>
        <v>108.32</v>
      </c>
      <c r="H57" s="8">
        <f t="shared" si="7"/>
        <v>10.283</v>
      </c>
      <c r="I57" s="9">
        <f t="shared" si="14"/>
        <v>0.03635496556956852</v>
      </c>
      <c r="J57" s="10">
        <f t="shared" si="8"/>
        <v>-391.64364503443045</v>
      </c>
      <c r="K57" s="4">
        <f t="shared" si="19"/>
        <v>499.96364503443044</v>
      </c>
      <c r="L57" s="5">
        <f t="shared" si="15"/>
        <v>120685.00323621808</v>
      </c>
      <c r="M57" s="5">
        <f t="shared" si="16"/>
        <v>370978.6455457134</v>
      </c>
      <c r="N57" s="9">
        <f t="shared" si="9"/>
        <v>390115.4001793034</v>
      </c>
      <c r="O57" s="6">
        <f t="shared" si="20"/>
        <v>18.02049594099332</v>
      </c>
      <c r="P57" s="7">
        <f t="shared" si="4"/>
        <v>500</v>
      </c>
      <c r="Q57" s="7">
        <f t="shared" si="5"/>
        <v>120685.00323621808</v>
      </c>
      <c r="R57" s="7">
        <f t="shared" si="6"/>
        <v>370978.6455457134</v>
      </c>
      <c r="S57" s="7">
        <f t="shared" si="10"/>
        <v>499.96364503443044</v>
      </c>
      <c r="T57" s="1"/>
      <c r="U57" s="1"/>
      <c r="V57" s="1"/>
      <c r="W57" s="1"/>
    </row>
    <row r="58" spans="2:23" ht="12.75">
      <c r="B58" s="55">
        <v>510</v>
      </c>
      <c r="C58" s="55">
        <v>0.7889999999999999</v>
      </c>
      <c r="D58" s="55">
        <v>100.3665</v>
      </c>
      <c r="E58" s="34">
        <f t="shared" si="17"/>
        <v>0.7889999999999999</v>
      </c>
      <c r="F58" s="34">
        <f t="shared" si="18"/>
        <v>100.3665</v>
      </c>
      <c r="G58" s="11">
        <f t="shared" si="13"/>
        <v>108.32</v>
      </c>
      <c r="H58" s="8">
        <f t="shared" si="7"/>
        <v>10.283</v>
      </c>
      <c r="I58" s="9">
        <f t="shared" si="14"/>
        <v>0.03754651424743116</v>
      </c>
      <c r="J58" s="10">
        <f t="shared" si="8"/>
        <v>-401.6424534857526</v>
      </c>
      <c r="K58" s="4">
        <f t="shared" si="19"/>
        <v>509.9624534857526</v>
      </c>
      <c r="L58" s="5">
        <f t="shared" si="15"/>
        <v>120685.15076187324</v>
      </c>
      <c r="M58" s="5">
        <f t="shared" si="16"/>
        <v>370978.6000953577</v>
      </c>
      <c r="N58" s="9">
        <f t="shared" si="9"/>
        <v>390115.4025966258</v>
      </c>
      <c r="O58" s="6">
        <f t="shared" si="20"/>
        <v>18.020518610091123</v>
      </c>
      <c r="P58" s="7">
        <f t="shared" si="4"/>
        <v>510</v>
      </c>
      <c r="Q58" s="7">
        <f t="shared" si="5"/>
        <v>120685.15076187324</v>
      </c>
      <c r="R58" s="7">
        <f t="shared" si="6"/>
        <v>370978.6000953577</v>
      </c>
      <c r="S58" s="7">
        <f t="shared" si="10"/>
        <v>509.9624534857526</v>
      </c>
      <c r="T58" s="1"/>
      <c r="U58" s="1"/>
      <c r="V58" s="1"/>
      <c r="W58" s="1"/>
    </row>
    <row r="59" spans="2:23" ht="12.75">
      <c r="B59" s="55">
        <v>520</v>
      </c>
      <c r="C59" s="55">
        <v>0.7515000000000001</v>
      </c>
      <c r="D59" s="55">
        <v>114.926</v>
      </c>
      <c r="E59" s="34">
        <f t="shared" si="17"/>
        <v>0.7515000000000001</v>
      </c>
      <c r="F59" s="34">
        <f t="shared" si="18"/>
        <v>114.926</v>
      </c>
      <c r="G59" s="11">
        <f t="shared" si="13"/>
        <v>108.32</v>
      </c>
      <c r="H59" s="8">
        <f t="shared" si="7"/>
        <v>10.283</v>
      </c>
      <c r="I59" s="9">
        <f t="shared" si="14"/>
        <v>0.038450125463233675</v>
      </c>
      <c r="J59" s="10">
        <f t="shared" si="8"/>
        <v>-411.6415498745368</v>
      </c>
      <c r="K59" s="4">
        <f t="shared" si="19"/>
        <v>519.9615498745368</v>
      </c>
      <c r="L59" s="5">
        <f t="shared" si="15"/>
        <v>120685.26953430228</v>
      </c>
      <c r="M59" s="5">
        <f t="shared" si="16"/>
        <v>370978.53713093995</v>
      </c>
      <c r="N59" s="9">
        <f t="shared" si="9"/>
        <v>390115.3794640496</v>
      </c>
      <c r="O59" s="6">
        <f t="shared" si="20"/>
        <v>18.020538059142734</v>
      </c>
      <c r="P59" s="7">
        <f t="shared" si="4"/>
        <v>520</v>
      </c>
      <c r="Q59" s="7">
        <f t="shared" si="5"/>
        <v>120685.26953430228</v>
      </c>
      <c r="R59" s="7">
        <f t="shared" si="6"/>
        <v>370978.53713093995</v>
      </c>
      <c r="S59" s="7">
        <f t="shared" si="10"/>
        <v>519.9615498745368</v>
      </c>
      <c r="T59" s="1"/>
      <c r="U59" s="1"/>
      <c r="V59" s="1"/>
      <c r="W59" s="1"/>
    </row>
    <row r="60" spans="2:23" ht="12.75">
      <c r="B60" s="55">
        <v>530</v>
      </c>
      <c r="C60" s="55">
        <v>0.854</v>
      </c>
      <c r="D60" s="55">
        <v>113.596</v>
      </c>
      <c r="E60" s="34">
        <f t="shared" si="17"/>
        <v>0.854</v>
      </c>
      <c r="F60" s="34">
        <f t="shared" si="18"/>
        <v>113.596</v>
      </c>
      <c r="G60" s="11">
        <f t="shared" si="13"/>
        <v>108.32</v>
      </c>
      <c r="H60" s="8">
        <f t="shared" si="7"/>
        <v>10.283</v>
      </c>
      <c r="I60" s="9">
        <f t="shared" si="14"/>
        <v>0.039431598252898326</v>
      </c>
      <c r="J60" s="10">
        <f t="shared" si="8"/>
        <v>-421.6405684017471</v>
      </c>
      <c r="K60" s="4">
        <f t="shared" si="19"/>
        <v>529.9605684017471</v>
      </c>
      <c r="L60" s="5">
        <f t="shared" si="15"/>
        <v>120685.38493482652</v>
      </c>
      <c r="M60" s="5">
        <f t="shared" si="16"/>
        <v>370978.45768780616</v>
      </c>
      <c r="N60" s="9">
        <f t="shared" si="9"/>
        <v>390115.3396180297</v>
      </c>
      <c r="O60" s="6">
        <f t="shared" si="20"/>
        <v>18.02055778597376</v>
      </c>
      <c r="P60" s="7">
        <f t="shared" si="4"/>
        <v>530</v>
      </c>
      <c r="Q60" s="7">
        <f t="shared" si="5"/>
        <v>120685.38493482652</v>
      </c>
      <c r="R60" s="7">
        <f t="shared" si="6"/>
        <v>370978.45768780616</v>
      </c>
      <c r="S60" s="7">
        <f t="shared" si="10"/>
        <v>529.9605684017471</v>
      </c>
      <c r="T60" s="1"/>
      <c r="U60" s="1"/>
      <c r="V60" s="1"/>
      <c r="W60" s="1"/>
    </row>
    <row r="61" spans="2:23" ht="12.75">
      <c r="B61" s="55">
        <v>540</v>
      </c>
      <c r="C61" s="55">
        <v>0.863</v>
      </c>
      <c r="D61" s="55">
        <v>107.45849999999999</v>
      </c>
      <c r="E61" s="34">
        <f t="shared" si="17"/>
        <v>0.863</v>
      </c>
      <c r="F61" s="34">
        <f t="shared" si="18"/>
        <v>107.45849999999999</v>
      </c>
      <c r="G61" s="11">
        <f t="shared" si="13"/>
        <v>108.32</v>
      </c>
      <c r="H61" s="8">
        <f t="shared" si="7"/>
        <v>10.283</v>
      </c>
      <c r="I61" s="9">
        <f t="shared" si="14"/>
        <v>0.040554126331716844</v>
      </c>
      <c r="J61" s="10">
        <f t="shared" si="8"/>
        <v>-431.6394458736683</v>
      </c>
      <c r="K61" s="4">
        <f t="shared" si="19"/>
        <v>539.9594458736683</v>
      </c>
      <c r="L61" s="5">
        <f t="shared" si="15"/>
        <v>120685.51361984234</v>
      </c>
      <c r="M61" s="5">
        <f t="shared" si="16"/>
        <v>370978.38094493543</v>
      </c>
      <c r="N61" s="9">
        <f t="shared" si="9"/>
        <v>390115.3064495301</v>
      </c>
      <c r="O61" s="6">
        <f t="shared" si="20"/>
        <v>18.02057924549059</v>
      </c>
      <c r="P61" s="7">
        <f t="shared" si="4"/>
        <v>540</v>
      </c>
      <c r="Q61" s="7">
        <f t="shared" si="5"/>
        <v>120685.51361984234</v>
      </c>
      <c r="R61" s="7">
        <f t="shared" si="6"/>
        <v>370978.38094493543</v>
      </c>
      <c r="S61" s="7">
        <f t="shared" si="10"/>
        <v>539.9594458736683</v>
      </c>
      <c r="T61" s="1"/>
      <c r="U61" s="1"/>
      <c r="V61" s="1"/>
      <c r="W61" s="1"/>
    </row>
    <row r="62" spans="2:23" ht="12.75">
      <c r="B62" s="55">
        <v>550</v>
      </c>
      <c r="C62" s="55">
        <v>0.7935</v>
      </c>
      <c r="D62" s="55">
        <v>101.9955</v>
      </c>
      <c r="E62" s="34">
        <f t="shared" si="17"/>
        <v>0.7935</v>
      </c>
      <c r="F62" s="34">
        <f t="shared" si="18"/>
        <v>101.9955</v>
      </c>
      <c r="G62" s="11">
        <f t="shared" si="13"/>
        <v>108.32</v>
      </c>
      <c r="H62" s="8">
        <f t="shared" si="7"/>
        <v>10.283</v>
      </c>
      <c r="I62" s="9">
        <f t="shared" si="14"/>
        <v>0.04159894293606747</v>
      </c>
      <c r="J62" s="10">
        <f t="shared" si="8"/>
        <v>-441.63840105706396</v>
      </c>
      <c r="K62" s="4">
        <f t="shared" si="19"/>
        <v>549.958401057064</v>
      </c>
      <c r="L62" s="5">
        <f t="shared" si="15"/>
        <v>120685.64461765511</v>
      </c>
      <c r="M62" s="5">
        <f t="shared" si="16"/>
        <v>370978.31983181497</v>
      </c>
      <c r="N62" s="9">
        <f t="shared" si="9"/>
        <v>390115.2888596079</v>
      </c>
      <c r="O62" s="6">
        <f t="shared" si="20"/>
        <v>18.020600317885453</v>
      </c>
      <c r="P62" s="7">
        <f t="shared" si="4"/>
        <v>550</v>
      </c>
      <c r="Q62" s="7">
        <f t="shared" si="5"/>
        <v>120685.64461765511</v>
      </c>
      <c r="R62" s="7">
        <f t="shared" si="6"/>
        <v>370978.31983181497</v>
      </c>
      <c r="S62" s="7">
        <f t="shared" si="10"/>
        <v>549.958401057064</v>
      </c>
      <c r="T62" s="1"/>
      <c r="U62" s="1"/>
      <c r="V62" s="1"/>
      <c r="W62" s="1"/>
    </row>
    <row r="63" spans="2:23" ht="12.75">
      <c r="B63" s="55">
        <v>560</v>
      </c>
      <c r="C63" s="55">
        <v>0.7005</v>
      </c>
      <c r="D63" s="55">
        <v>98.87700000000001</v>
      </c>
      <c r="E63" s="34">
        <f t="shared" si="17"/>
        <v>0.7005</v>
      </c>
      <c r="F63" s="34">
        <f t="shared" si="18"/>
        <v>98.87700000000001</v>
      </c>
      <c r="G63" s="11">
        <f t="shared" si="13"/>
        <v>108.32</v>
      </c>
      <c r="H63" s="8">
        <f t="shared" si="7"/>
        <v>10.283</v>
      </c>
      <c r="I63" s="9">
        <f t="shared" si="14"/>
        <v>0.04244882720639609</v>
      </c>
      <c r="J63" s="10">
        <f t="shared" si="8"/>
        <v>-451.6375511727936</v>
      </c>
      <c r="K63" s="4">
        <f t="shared" si="19"/>
        <v>559.9575511727936</v>
      </c>
      <c r="L63" s="5">
        <f t="shared" si="15"/>
        <v>120685.76655825021</v>
      </c>
      <c r="M63" s="5">
        <f t="shared" si="16"/>
        <v>370978.27370747895</v>
      </c>
      <c r="N63" s="9">
        <f t="shared" si="9"/>
        <v>390115.2827213177</v>
      </c>
      <c r="O63" s="6">
        <f t="shared" si="20"/>
        <v>18.020619444294017</v>
      </c>
      <c r="P63" s="7">
        <f t="shared" si="4"/>
        <v>560</v>
      </c>
      <c r="Q63" s="7">
        <f t="shared" si="5"/>
        <v>120685.76655825021</v>
      </c>
      <c r="R63" s="7">
        <f t="shared" si="6"/>
        <v>370978.27370747895</v>
      </c>
      <c r="S63" s="7">
        <f t="shared" si="10"/>
        <v>559.9575511727936</v>
      </c>
      <c r="T63" s="1"/>
      <c r="U63" s="1"/>
      <c r="V63" s="1"/>
      <c r="W63" s="1"/>
    </row>
    <row r="64" spans="2:23" ht="12.75">
      <c r="B64" s="55">
        <v>570</v>
      </c>
      <c r="C64" s="55">
        <v>0.6525</v>
      </c>
      <c r="D64" s="55">
        <v>100.52</v>
      </c>
      <c r="E64" s="34">
        <f t="shared" si="17"/>
        <v>0.6525</v>
      </c>
      <c r="F64" s="34">
        <f t="shared" si="18"/>
        <v>100.52</v>
      </c>
      <c r="G64" s="11">
        <f t="shared" si="13"/>
        <v>108.32</v>
      </c>
      <c r="H64" s="8">
        <f t="shared" si="7"/>
        <v>10.283</v>
      </c>
      <c r="I64" s="9">
        <f t="shared" si="14"/>
        <v>0.04314586334636239</v>
      </c>
      <c r="J64" s="10">
        <f t="shared" si="8"/>
        <v>-461.63685413665365</v>
      </c>
      <c r="K64" s="4">
        <f t="shared" si="19"/>
        <v>569.9568541366536</v>
      </c>
      <c r="L64" s="5">
        <f t="shared" si="15"/>
        <v>120685.877519645</v>
      </c>
      <c r="M64" s="5">
        <f t="shared" si="16"/>
        <v>370978.23336140346</v>
      </c>
      <c r="N64" s="9">
        <f t="shared" si="9"/>
        <v>390115.27868135937</v>
      </c>
      <c r="O64" s="6">
        <f t="shared" si="20"/>
        <v>18.020636774764885</v>
      </c>
      <c r="P64" s="7">
        <f t="shared" si="4"/>
        <v>570</v>
      </c>
      <c r="Q64" s="7">
        <f t="shared" si="5"/>
        <v>120685.877519645</v>
      </c>
      <c r="R64" s="7">
        <f t="shared" si="6"/>
        <v>370978.23336140346</v>
      </c>
      <c r="S64" s="7">
        <f t="shared" si="10"/>
        <v>569.9568541366536</v>
      </c>
      <c r="T64" s="1"/>
      <c r="U64" s="1"/>
      <c r="V64" s="1"/>
      <c r="W64" s="1"/>
    </row>
    <row r="65" spans="2:23" ht="12.75">
      <c r="B65" s="55">
        <v>580</v>
      </c>
      <c r="C65" s="55">
        <v>0.5675</v>
      </c>
      <c r="D65" s="55">
        <v>114.3535</v>
      </c>
      <c r="E65" s="34">
        <f t="shared" si="17"/>
        <v>0.5675</v>
      </c>
      <c r="F65" s="34">
        <f t="shared" si="18"/>
        <v>114.3535</v>
      </c>
      <c r="G65" s="11">
        <f t="shared" si="13"/>
        <v>108.32</v>
      </c>
      <c r="H65" s="8">
        <f t="shared" si="7"/>
        <v>10.283</v>
      </c>
      <c r="I65" s="9">
        <f t="shared" si="14"/>
        <v>0.04371259870264588</v>
      </c>
      <c r="J65" s="10">
        <f t="shared" si="8"/>
        <v>-471.63628740129735</v>
      </c>
      <c r="K65" s="4">
        <f t="shared" si="19"/>
        <v>579.9562874012973</v>
      </c>
      <c r="L65" s="5">
        <f t="shared" si="15"/>
        <v>120685.9717643069</v>
      </c>
      <c r="M65" s="5">
        <f t="shared" si="16"/>
        <v>370978.18384040147</v>
      </c>
      <c r="N65" s="9">
        <f t="shared" si="9"/>
        <v>390115.2607451005</v>
      </c>
      <c r="O65" s="6">
        <f t="shared" si="20"/>
        <v>18.020652187372566</v>
      </c>
      <c r="P65" s="7">
        <f t="shared" si="4"/>
        <v>580</v>
      </c>
      <c r="Q65" s="7">
        <f t="shared" si="5"/>
        <v>120685.9717643069</v>
      </c>
      <c r="R65" s="7">
        <f t="shared" si="6"/>
        <v>370978.18384040147</v>
      </c>
      <c r="S65" s="7">
        <f t="shared" si="10"/>
        <v>579.9562874012973</v>
      </c>
      <c r="T65" s="1"/>
      <c r="U65" s="1"/>
      <c r="V65" s="1"/>
      <c r="W65" s="1"/>
    </row>
    <row r="66" spans="2:23" ht="12.75">
      <c r="B66" s="55">
        <v>590</v>
      </c>
      <c r="C66" s="55">
        <v>0.579</v>
      </c>
      <c r="D66" s="55">
        <v>129.3265</v>
      </c>
      <c r="E66" s="34">
        <f t="shared" si="17"/>
        <v>0.579</v>
      </c>
      <c r="F66" s="34">
        <f t="shared" si="18"/>
        <v>129.3265</v>
      </c>
      <c r="G66" s="11">
        <f t="shared" si="13"/>
        <v>108.32</v>
      </c>
      <c r="H66" s="8">
        <f t="shared" si="7"/>
        <v>10.283</v>
      </c>
      <c r="I66" s="9">
        <f t="shared" si="14"/>
        <v>0.04421310465123973</v>
      </c>
      <c r="J66" s="10">
        <f t="shared" si="8"/>
        <v>-481.63578689534876</v>
      </c>
      <c r="K66" s="4">
        <f t="shared" si="19"/>
        <v>589.9557868953488</v>
      </c>
      <c r="L66" s="5">
        <f t="shared" si="15"/>
        <v>120686.04597156087</v>
      </c>
      <c r="M66" s="5">
        <f t="shared" si="16"/>
        <v>370978.1167348732</v>
      </c>
      <c r="N66" s="9">
        <f t="shared" si="9"/>
        <v>390115.21988817985</v>
      </c>
      <c r="O66" s="6">
        <f t="shared" si="20"/>
        <v>18.020665600432206</v>
      </c>
      <c r="P66" s="7">
        <f t="shared" si="4"/>
        <v>590</v>
      </c>
      <c r="Q66" s="7">
        <f t="shared" si="5"/>
        <v>120686.04597156087</v>
      </c>
      <c r="R66" s="7">
        <f t="shared" si="6"/>
        <v>370978.1167348732</v>
      </c>
      <c r="S66" s="7">
        <f t="shared" si="10"/>
        <v>589.9557868953488</v>
      </c>
      <c r="T66" s="1"/>
      <c r="U66" s="1"/>
      <c r="V66" s="1"/>
      <c r="W66" s="1"/>
    </row>
    <row r="67" spans="2:23" ht="12.75">
      <c r="B67" s="55">
        <v>600</v>
      </c>
      <c r="C67" s="55">
        <v>0.6685</v>
      </c>
      <c r="D67" s="55">
        <v>132.5515</v>
      </c>
      <c r="E67" s="34">
        <f t="shared" si="17"/>
        <v>0.6685</v>
      </c>
      <c r="F67" s="34">
        <f t="shared" si="18"/>
        <v>132.5515</v>
      </c>
      <c r="G67" s="11">
        <f t="shared" si="13"/>
        <v>108.32</v>
      </c>
      <c r="H67" s="8">
        <f t="shared" si="7"/>
        <v>10.283</v>
      </c>
      <c r="I67" s="9">
        <f t="shared" si="14"/>
        <v>0.044805677253028975</v>
      </c>
      <c r="J67" s="10">
        <f t="shared" si="8"/>
        <v>-491.635194322747</v>
      </c>
      <c r="K67" s="4">
        <f t="shared" si="19"/>
        <v>599.955194322747</v>
      </c>
      <c r="L67" s="5">
        <f t="shared" si="15"/>
        <v>120686.11415280071</v>
      </c>
      <c r="M67" s="5">
        <f t="shared" si="16"/>
        <v>370978.03186780406</v>
      </c>
      <c r="N67" s="9">
        <f t="shared" si="9"/>
        <v>390115.1602768243</v>
      </c>
      <c r="O67" s="6">
        <f t="shared" si="20"/>
        <v>18.020678978878635</v>
      </c>
      <c r="P67" s="7">
        <f t="shared" si="4"/>
        <v>600</v>
      </c>
      <c r="Q67" s="7">
        <f t="shared" si="5"/>
        <v>120686.11415280071</v>
      </c>
      <c r="R67" s="7">
        <f t="shared" si="6"/>
        <v>370978.03186780406</v>
      </c>
      <c r="S67" s="7">
        <f t="shared" si="10"/>
        <v>599.955194322747</v>
      </c>
      <c r="T67" s="1"/>
      <c r="U67" s="1"/>
      <c r="V67" s="1"/>
      <c r="W67" s="1"/>
    </row>
    <row r="68" spans="2:23" ht="12.75">
      <c r="B68" s="55">
        <v>610</v>
      </c>
      <c r="C68" s="55">
        <v>0.8235</v>
      </c>
      <c r="D68" s="55">
        <v>128.7455</v>
      </c>
      <c r="E68" s="34">
        <f t="shared" si="17"/>
        <v>0.8235</v>
      </c>
      <c r="F68" s="34">
        <f t="shared" si="18"/>
        <v>128.7455</v>
      </c>
      <c r="G68" s="11">
        <f t="shared" si="13"/>
        <v>108.32</v>
      </c>
      <c r="H68" s="8">
        <f t="shared" si="7"/>
        <v>10.283</v>
      </c>
      <c r="I68" s="9">
        <f t="shared" si="14"/>
        <v>0.04565328761865395</v>
      </c>
      <c r="J68" s="10">
        <f t="shared" si="8"/>
        <v>-501.63434671238133</v>
      </c>
      <c r="K68" s="4">
        <f t="shared" si="19"/>
        <v>609.9543467123813</v>
      </c>
      <c r="L68" s="5">
        <f t="shared" si="15"/>
        <v>120686.19620989419</v>
      </c>
      <c r="M68" s="5">
        <f t="shared" si="16"/>
        <v>370977.93078307586</v>
      </c>
      <c r="N68" s="9">
        <f t="shared" si="9"/>
        <v>390115.08953603124</v>
      </c>
      <c r="O68" s="6">
        <f t="shared" si="20"/>
        <v>18.02069503214598</v>
      </c>
      <c r="P68" s="7">
        <f t="shared" si="4"/>
        <v>610</v>
      </c>
      <c r="Q68" s="7">
        <f t="shared" si="5"/>
        <v>120686.19620989419</v>
      </c>
      <c r="R68" s="7">
        <f t="shared" si="6"/>
        <v>370977.93078307586</v>
      </c>
      <c r="S68" s="7">
        <f t="shared" si="10"/>
        <v>609.9543467123813</v>
      </c>
      <c r="T68" s="1"/>
      <c r="U68" s="1"/>
      <c r="V68" s="1"/>
      <c r="W68" s="1"/>
    </row>
    <row r="69" spans="2:23" ht="12.75">
      <c r="B69" s="55">
        <v>620</v>
      </c>
      <c r="C69" s="55">
        <v>0.808</v>
      </c>
      <c r="D69" s="55">
        <v>125.88199999999999</v>
      </c>
      <c r="E69" s="34">
        <f t="shared" si="17"/>
        <v>0.808</v>
      </c>
      <c r="F69" s="34">
        <f t="shared" si="18"/>
        <v>125.88199999999999</v>
      </c>
      <c r="G69" s="11">
        <f t="shared" si="13"/>
        <v>108.32</v>
      </c>
      <c r="H69" s="8">
        <f t="shared" si="7"/>
        <v>10.283</v>
      </c>
      <c r="I69" s="9">
        <f t="shared" si="14"/>
        <v>0.04666680585687466</v>
      </c>
      <c r="J69" s="10">
        <f t="shared" si="8"/>
        <v>-511.6333331941431</v>
      </c>
      <c r="K69" s="4">
        <f t="shared" si="19"/>
        <v>619.9533331941432</v>
      </c>
      <c r="L69" s="5">
        <f t="shared" si="15"/>
        <v>120686.2922165742</v>
      </c>
      <c r="M69" s="5">
        <f t="shared" si="16"/>
        <v>370977.82565432176</v>
      </c>
      <c r="N69" s="9">
        <f t="shared" si="9"/>
        <v>390115.01926507865</v>
      </c>
      <c r="O69" s="6">
        <f t="shared" si="20"/>
        <v>18.020713217420003</v>
      </c>
      <c r="P69" s="7">
        <f t="shared" si="4"/>
        <v>620</v>
      </c>
      <c r="Q69" s="7">
        <f t="shared" si="5"/>
        <v>120686.2922165742</v>
      </c>
      <c r="R69" s="7">
        <f t="shared" si="6"/>
        <v>370977.82565432176</v>
      </c>
      <c r="S69" s="7">
        <f t="shared" si="10"/>
        <v>619.9533331941432</v>
      </c>
      <c r="T69" s="1"/>
      <c r="U69" s="1"/>
      <c r="V69" s="1"/>
      <c r="W69" s="1"/>
    </row>
    <row r="70" spans="2:23" ht="12.75">
      <c r="B70" s="55">
        <v>630</v>
      </c>
      <c r="C70" s="55">
        <v>0.8265</v>
      </c>
      <c r="D70" s="55">
        <v>118.5385</v>
      </c>
      <c r="E70" s="34">
        <f t="shared" si="17"/>
        <v>0.8265</v>
      </c>
      <c r="F70" s="34">
        <f t="shared" si="18"/>
        <v>118.5385</v>
      </c>
      <c r="G70" s="11">
        <f t="shared" si="13"/>
        <v>108.32</v>
      </c>
      <c r="H70" s="8">
        <f t="shared" si="7"/>
        <v>10.283</v>
      </c>
      <c r="I70" s="9">
        <f t="shared" si="14"/>
        <v>0.04768405477067006</v>
      </c>
      <c r="J70" s="10">
        <f t="shared" si="8"/>
        <v>-521.6323159452294</v>
      </c>
      <c r="K70" s="4">
        <f t="shared" si="19"/>
        <v>629.9523159452294</v>
      </c>
      <c r="L70" s="5">
        <f t="shared" si="15"/>
        <v>120686.39738741171</v>
      </c>
      <c r="M70" s="5">
        <f t="shared" si="16"/>
        <v>370977.729305796</v>
      </c>
      <c r="N70" s="9">
        <f t="shared" si="9"/>
        <v>390114.9601787103</v>
      </c>
      <c r="O70" s="6">
        <f t="shared" si="20"/>
        <v>18.02073228367136</v>
      </c>
      <c r="P70" s="7">
        <f t="shared" si="4"/>
        <v>630</v>
      </c>
      <c r="Q70" s="7">
        <f t="shared" si="5"/>
        <v>120686.39738741171</v>
      </c>
      <c r="R70" s="7">
        <f t="shared" si="6"/>
        <v>370977.729305796</v>
      </c>
      <c r="S70" s="7">
        <f t="shared" si="10"/>
        <v>629.9523159452294</v>
      </c>
      <c r="T70" s="1"/>
      <c r="U70" s="1"/>
      <c r="V70" s="1"/>
      <c r="W70" s="1"/>
    </row>
    <row r="71" spans="2:23" ht="12.75">
      <c r="B71" s="55">
        <v>640</v>
      </c>
      <c r="C71" s="55">
        <v>0.902</v>
      </c>
      <c r="D71" s="55">
        <v>115.2575</v>
      </c>
      <c r="E71" s="34">
        <f t="shared" si="17"/>
        <v>0.902</v>
      </c>
      <c r="F71" s="34">
        <f t="shared" si="18"/>
        <v>115.2575</v>
      </c>
      <c r="G71" s="11">
        <f t="shared" si="13"/>
        <v>108.32</v>
      </c>
      <c r="H71" s="8">
        <f t="shared" si="7"/>
        <v>10.283</v>
      </c>
      <c r="I71" s="9">
        <f aca="true" t="shared" si="21" ref="I71:I87">(B71-B70)-(B71-B70)*COS(RADIANS((E70+E71)/2))+I70</f>
        <v>0.04882166969637858</v>
      </c>
      <c r="J71" s="10">
        <f aca="true" t="shared" si="22" ref="J71:J87">G71-B71+I71</f>
        <v>-531.6311783303037</v>
      </c>
      <c r="K71" s="4">
        <f aca="true" t="shared" si="23" ref="K71:K89">G$5-J71</f>
        <v>639.9511783303037</v>
      </c>
      <c r="L71" s="5">
        <f t="shared" si="15"/>
        <v>120686.51756172719</v>
      </c>
      <c r="M71" s="5">
        <f t="shared" si="16"/>
        <v>370977.6381513213</v>
      </c>
      <c r="N71" s="9">
        <f t="shared" si="9"/>
        <v>390114.9106731372</v>
      </c>
      <c r="O71" s="6">
        <f aca="true" t="shared" si="24" ref="O71:O87">IF(N71=0,0,ABS(IF(L71&lt;=0,360,0)-DEGREES(ACOS(M71/N71))))</f>
        <v>18.020753209383205</v>
      </c>
      <c r="P71" s="7">
        <f t="shared" si="4"/>
        <v>640</v>
      </c>
      <c r="Q71" s="7">
        <f t="shared" si="5"/>
        <v>120686.51756172719</v>
      </c>
      <c r="R71" s="7">
        <f t="shared" si="6"/>
        <v>370977.6381513213</v>
      </c>
      <c r="S71" s="7">
        <f t="shared" si="10"/>
        <v>639.9511783303037</v>
      </c>
      <c r="T71" s="1"/>
      <c r="U71" s="1"/>
      <c r="V71" s="1"/>
      <c r="W71" s="1"/>
    </row>
    <row r="72" spans="2:23" ht="12.75">
      <c r="B72" s="55">
        <v>650</v>
      </c>
      <c r="C72" s="55">
        <v>0.747</v>
      </c>
      <c r="D72" s="55">
        <v>117.7255</v>
      </c>
      <c r="E72" s="34">
        <f t="shared" si="17"/>
        <v>0.747</v>
      </c>
      <c r="F72" s="34">
        <f t="shared" si="18"/>
        <v>117.7255</v>
      </c>
      <c r="G72" s="11">
        <f t="shared" si="13"/>
        <v>108.32</v>
      </c>
      <c r="H72" s="8">
        <f t="shared" si="7"/>
        <v>10.283</v>
      </c>
      <c r="I72" s="9">
        <f t="shared" si="21"/>
        <v>0.04985704681974923</v>
      </c>
      <c r="J72" s="10">
        <f t="shared" si="22"/>
        <v>-541.6301429531803</v>
      </c>
      <c r="K72" s="4">
        <f t="shared" si="23"/>
        <v>649.9501429531804</v>
      </c>
      <c r="L72" s="5">
        <f t="shared" si="15"/>
        <v>120686.63282326562</v>
      </c>
      <c r="M72" s="5">
        <f t="shared" si="16"/>
        <v>370977.5520046544</v>
      </c>
      <c r="N72" s="9">
        <f t="shared" si="9"/>
        <v>390114.8644099374</v>
      </c>
      <c r="O72" s="6">
        <f t="shared" si="24"/>
        <v>18.020773221428005</v>
      </c>
      <c r="P72" s="7">
        <f aca="true" t="shared" si="25" ref="P72:P87">B72</f>
        <v>650</v>
      </c>
      <c r="Q72" s="7">
        <f aca="true" t="shared" si="26" ref="Q72:Q87">L72</f>
        <v>120686.63282326562</v>
      </c>
      <c r="R72" s="7">
        <f aca="true" t="shared" si="27" ref="R72:R87">M72</f>
        <v>370977.5520046544</v>
      </c>
      <c r="S72" s="7">
        <f aca="true" t="shared" si="28" ref="S72:S87">K72</f>
        <v>649.9501429531804</v>
      </c>
      <c r="T72" s="1"/>
      <c r="U72" s="1"/>
      <c r="V72" s="1"/>
      <c r="W72" s="1"/>
    </row>
    <row r="73" spans="2:23" ht="12.75">
      <c r="B73" s="55">
        <v>660</v>
      </c>
      <c r="C73" s="55">
        <v>0.6855</v>
      </c>
      <c r="D73" s="55">
        <v>136.50400000000002</v>
      </c>
      <c r="E73" s="34">
        <f t="shared" si="17"/>
        <v>0.6855</v>
      </c>
      <c r="F73" s="34">
        <f t="shared" si="18"/>
        <v>136.50400000000002</v>
      </c>
      <c r="G73" s="11">
        <f aca="true" t="shared" si="29" ref="G73:G87">G72</f>
        <v>108.32</v>
      </c>
      <c r="H73" s="8">
        <f aca="true" t="shared" si="30" ref="H73:H121">H72</f>
        <v>10.283</v>
      </c>
      <c r="I73" s="9">
        <f t="shared" si="21"/>
        <v>0.05063840174444323</v>
      </c>
      <c r="J73" s="10">
        <f>G73-B73+I73</f>
        <v>-551.6293615982556</v>
      </c>
      <c r="K73" s="4">
        <f t="shared" si="23"/>
        <v>659.9493615982556</v>
      </c>
      <c r="L73" s="5">
        <f t="shared" si="15"/>
        <v>120686.71744040387</v>
      </c>
      <c r="M73" s="5">
        <f t="shared" si="16"/>
        <v>370977.4599914603</v>
      </c>
      <c r="N73" s="9">
        <f aca="true" t="shared" si="31" ref="N73:N136">SQRT(POWER(M73,2)+POWER(L73,2))</f>
        <v>390114.8030878288</v>
      </c>
      <c r="O73" s="6">
        <f t="shared" si="24"/>
        <v>18.020789220099882</v>
      </c>
      <c r="P73" s="7">
        <f t="shared" si="25"/>
        <v>660</v>
      </c>
      <c r="Q73" s="7">
        <f t="shared" si="26"/>
        <v>120686.71744040387</v>
      </c>
      <c r="R73" s="7">
        <f t="shared" si="27"/>
        <v>370977.4599914603</v>
      </c>
      <c r="S73" s="7">
        <f t="shared" si="28"/>
        <v>659.9493615982556</v>
      </c>
      <c r="T73" s="1"/>
      <c r="U73" s="1"/>
      <c r="V73" s="1"/>
      <c r="W73" s="1"/>
    </row>
    <row r="74" spans="2:23" ht="12.75">
      <c r="B74" s="55">
        <v>670</v>
      </c>
      <c r="C74" s="55">
        <v>0.701</v>
      </c>
      <c r="D74" s="55">
        <v>146.4485</v>
      </c>
      <c r="E74" s="34">
        <f t="shared" si="17"/>
        <v>0.701</v>
      </c>
      <c r="F74" s="34">
        <f t="shared" si="18"/>
        <v>146.4485</v>
      </c>
      <c r="G74" s="11">
        <f t="shared" si="29"/>
        <v>108.32</v>
      </c>
      <c r="H74" s="8">
        <f t="shared" si="30"/>
        <v>10.283</v>
      </c>
      <c r="I74" s="9">
        <f t="shared" si="21"/>
        <v>0.05137038171540631</v>
      </c>
      <c r="J74" s="10">
        <f t="shared" si="22"/>
        <v>-561.6286296182847</v>
      </c>
      <c r="K74" s="4">
        <f t="shared" si="23"/>
        <v>669.9486296182847</v>
      </c>
      <c r="L74" s="5">
        <f t="shared" si="15"/>
        <v>120686.77469108872</v>
      </c>
      <c r="M74" s="5">
        <f t="shared" si="16"/>
        <v>370977.3534014856</v>
      </c>
      <c r="N74" s="9">
        <f t="shared" si="31"/>
        <v>390114.7194378961</v>
      </c>
      <c r="O74" s="6">
        <f t="shared" si="24"/>
        <v>18.020802058967767</v>
      </c>
      <c r="P74" s="7">
        <f t="shared" si="25"/>
        <v>670</v>
      </c>
      <c r="Q74" s="7">
        <f t="shared" si="26"/>
        <v>120686.77469108872</v>
      </c>
      <c r="R74" s="7">
        <f t="shared" si="27"/>
        <v>370977.3534014856</v>
      </c>
      <c r="S74" s="7">
        <f t="shared" si="28"/>
        <v>669.9486296182847</v>
      </c>
      <c r="T74" s="1"/>
      <c r="U74" s="1"/>
      <c r="V74" s="1"/>
      <c r="W74" s="1"/>
    </row>
    <row r="75" spans="2:23" ht="12.75">
      <c r="B75" s="55">
        <v>680</v>
      </c>
      <c r="C75" s="55">
        <v>0.5894999999999999</v>
      </c>
      <c r="D75" s="55">
        <v>151.0675</v>
      </c>
      <c r="E75" s="34">
        <f t="shared" si="17"/>
        <v>0.5894999999999999</v>
      </c>
      <c r="F75" s="34">
        <f t="shared" si="18"/>
        <v>151.0675</v>
      </c>
      <c r="G75" s="11">
        <f t="shared" si="29"/>
        <v>108.32</v>
      </c>
      <c r="H75" s="8">
        <f t="shared" si="30"/>
        <v>10.283</v>
      </c>
      <c r="I75" s="9">
        <f t="shared" si="21"/>
        <v>0.05200450861446093</v>
      </c>
      <c r="J75" s="10">
        <f t="shared" si="22"/>
        <v>-571.6279954913856</v>
      </c>
      <c r="K75" s="4">
        <f t="shared" si="23"/>
        <v>679.9479954913857</v>
      </c>
      <c r="L75" s="5">
        <f t="shared" si="15"/>
        <v>120686.81497344814</v>
      </c>
      <c r="M75" s="5">
        <f t="shared" si="16"/>
        <v>370977.24823748326</v>
      </c>
      <c r="N75" s="9">
        <f t="shared" si="31"/>
        <v>390114.63189464016</v>
      </c>
      <c r="O75" s="6">
        <f t="shared" si="24"/>
        <v>18.020812463181574</v>
      </c>
      <c r="P75" s="7">
        <f t="shared" si="25"/>
        <v>680</v>
      </c>
      <c r="Q75" s="7">
        <f t="shared" si="26"/>
        <v>120686.81497344814</v>
      </c>
      <c r="R75" s="7">
        <f t="shared" si="27"/>
        <v>370977.24823748326</v>
      </c>
      <c r="S75" s="7">
        <f t="shared" si="28"/>
        <v>679.9479954913857</v>
      </c>
      <c r="T75" s="1"/>
      <c r="U75" s="1"/>
      <c r="V75" s="1"/>
      <c r="W75" s="1"/>
    </row>
    <row r="76" spans="2:23" ht="12.75">
      <c r="B76" s="55">
        <v>690</v>
      </c>
      <c r="C76" s="55">
        <v>0.72</v>
      </c>
      <c r="D76" s="55">
        <v>150.89100000000002</v>
      </c>
      <c r="E76" s="34">
        <f t="shared" si="17"/>
        <v>0.72</v>
      </c>
      <c r="F76" s="34">
        <f t="shared" si="18"/>
        <v>150.89100000000002</v>
      </c>
      <c r="G76" s="11">
        <f t="shared" si="29"/>
        <v>108.32</v>
      </c>
      <c r="H76" s="8">
        <f t="shared" si="30"/>
        <v>10.283</v>
      </c>
      <c r="I76" s="9">
        <f t="shared" si="21"/>
        <v>0.05265744523568827</v>
      </c>
      <c r="J76" s="10">
        <f t="shared" si="22"/>
        <v>-581.6273425547644</v>
      </c>
      <c r="K76" s="4">
        <f t="shared" si="23"/>
        <v>689.9473425547644</v>
      </c>
      <c r="L76" s="5">
        <f t="shared" si="15"/>
        <v>120686.85168214656</v>
      </c>
      <c r="M76" s="5">
        <f t="shared" si="16"/>
        <v>370977.1400211372</v>
      </c>
      <c r="N76" s="9">
        <f t="shared" si="31"/>
        <v>390114.5403432316</v>
      </c>
      <c r="O76" s="6">
        <f t="shared" si="24"/>
        <v>18.020822506972813</v>
      </c>
      <c r="P76" s="7">
        <f t="shared" si="25"/>
        <v>690</v>
      </c>
      <c r="Q76" s="7">
        <f t="shared" si="26"/>
        <v>120686.85168214656</v>
      </c>
      <c r="R76" s="7">
        <f t="shared" si="27"/>
        <v>370977.1400211372</v>
      </c>
      <c r="S76" s="7">
        <f t="shared" si="28"/>
        <v>689.9473425547644</v>
      </c>
      <c r="T76" s="1"/>
      <c r="U76" s="1"/>
      <c r="V76" s="1"/>
      <c r="W76" s="1"/>
    </row>
    <row r="77" spans="2:23" ht="12.75">
      <c r="B77" s="55">
        <v>700</v>
      </c>
      <c r="C77" s="55">
        <v>0.984</v>
      </c>
      <c r="D77" s="55">
        <v>139.8835</v>
      </c>
      <c r="E77" s="34">
        <f t="shared" si="17"/>
        <v>0.984</v>
      </c>
      <c r="F77" s="34">
        <f t="shared" si="18"/>
        <v>139.8835</v>
      </c>
      <c r="G77" s="11">
        <f t="shared" si="29"/>
        <v>108.32</v>
      </c>
      <c r="H77" s="8">
        <f t="shared" si="30"/>
        <v>10.283</v>
      </c>
      <c r="I77" s="9">
        <f t="shared" si="21"/>
        <v>0.053763039880227126</v>
      </c>
      <c r="J77" s="10">
        <f t="shared" si="22"/>
        <v>-591.6262369601199</v>
      </c>
      <c r="K77" s="4">
        <f t="shared" si="23"/>
        <v>699.9462369601199</v>
      </c>
      <c r="L77" s="5">
        <f t="shared" si="15"/>
        <v>120686.91294328091</v>
      </c>
      <c r="M77" s="5">
        <f t="shared" si="16"/>
        <v>370977.00453038485</v>
      </c>
      <c r="N77" s="9">
        <f t="shared" si="31"/>
        <v>390114.4304510104</v>
      </c>
      <c r="O77" s="6">
        <f t="shared" si="24"/>
        <v>18.020837219104965</v>
      </c>
      <c r="P77" s="7">
        <f t="shared" si="25"/>
        <v>700</v>
      </c>
      <c r="Q77" s="7">
        <f t="shared" si="26"/>
        <v>120686.91294328091</v>
      </c>
      <c r="R77" s="7">
        <f t="shared" si="27"/>
        <v>370977.00453038485</v>
      </c>
      <c r="S77" s="7">
        <f t="shared" si="28"/>
        <v>699.9462369601199</v>
      </c>
      <c r="T77" s="1"/>
      <c r="U77" s="1"/>
      <c r="V77" s="1"/>
      <c r="W77" s="1"/>
    </row>
    <row r="78" spans="2:23" ht="12.75">
      <c r="B78" s="55">
        <v>710</v>
      </c>
      <c r="C78" s="55">
        <v>1.0095</v>
      </c>
      <c r="D78" s="55">
        <v>132.986</v>
      </c>
      <c r="E78" s="34">
        <f t="shared" si="17"/>
        <v>1.0095</v>
      </c>
      <c r="F78" s="34">
        <f t="shared" si="18"/>
        <v>132.986</v>
      </c>
      <c r="G78" s="11">
        <f t="shared" si="29"/>
        <v>108.32</v>
      </c>
      <c r="H78" s="8">
        <f t="shared" si="30"/>
        <v>10.283</v>
      </c>
      <c r="I78" s="9">
        <f t="shared" si="21"/>
        <v>0.055276204837948484</v>
      </c>
      <c r="J78" s="10">
        <f t="shared" si="22"/>
        <v>-601.6247237951621</v>
      </c>
      <c r="K78" s="4">
        <f t="shared" si="23"/>
        <v>709.9447237951622</v>
      </c>
      <c r="L78" s="5">
        <f aca="true" t="shared" si="32" ref="L78:L89">IF(D78="",L77,(B78-B77)*SIN(RADIANS((E77+E78)/2))*SIN(RADIANS(IF(ABS(F77-F78)&gt;180,(F77+F78+360)/2+H76,(F77+F78)/2+H76)))+L77)</f>
        <v>120687.0084045513</v>
      </c>
      <c r="M78" s="5">
        <f aca="true" t="shared" si="33" ref="M78:M89">IF(D78="",M76,(B78-B77)*SIN(RADIANS((E77+E78)/2))*COS(RADIANS(IF(ABS(F77-F78)&gt;180,(F77+F78+360)/2+H76,(F77+F78)/2+H76)))+M77)</f>
        <v>370976.8591063313</v>
      </c>
      <c r="N78" s="9">
        <f t="shared" si="31"/>
        <v>390114.3216930635</v>
      </c>
      <c r="O78" s="6">
        <f t="shared" si="24"/>
        <v>18.02085715911501</v>
      </c>
      <c r="P78" s="7">
        <f t="shared" si="25"/>
        <v>710</v>
      </c>
      <c r="Q78" s="7">
        <f t="shared" si="26"/>
        <v>120687.0084045513</v>
      </c>
      <c r="R78" s="7">
        <f t="shared" si="27"/>
        <v>370976.8591063313</v>
      </c>
      <c r="S78" s="7">
        <f t="shared" si="28"/>
        <v>709.9447237951622</v>
      </c>
      <c r="T78" s="1"/>
      <c r="U78" s="1"/>
      <c r="V78" s="1"/>
      <c r="W78" s="1"/>
    </row>
    <row r="79" spans="2:23" ht="12.75">
      <c r="B79" s="55">
        <v>720</v>
      </c>
      <c r="C79" s="55">
        <v>0.9359999999999999</v>
      </c>
      <c r="D79" s="55">
        <v>129.3305</v>
      </c>
      <c r="E79" s="34">
        <f t="shared" si="17"/>
        <v>0.9359999999999999</v>
      </c>
      <c r="F79" s="34">
        <f t="shared" si="18"/>
        <v>129.3305</v>
      </c>
      <c r="G79" s="11">
        <f t="shared" si="29"/>
        <v>108.32</v>
      </c>
      <c r="H79" s="8">
        <f t="shared" si="30"/>
        <v>10.283</v>
      </c>
      <c r="I79" s="9">
        <f t="shared" si="21"/>
        <v>0.05671738005958993</v>
      </c>
      <c r="J79" s="10">
        <f t="shared" si="22"/>
        <v>-611.6232826199405</v>
      </c>
      <c r="K79" s="4">
        <f t="shared" si="23"/>
        <v>719.9432826199404</v>
      </c>
      <c r="L79" s="5">
        <f t="shared" si="32"/>
        <v>120687.11422426013</v>
      </c>
      <c r="M79" s="5">
        <f t="shared" si="33"/>
        <v>370976.72635236086</v>
      </c>
      <c r="N79" s="9">
        <f t="shared" si="31"/>
        <v>390114.2281882244</v>
      </c>
      <c r="O79" s="6">
        <f t="shared" si="24"/>
        <v>18.02087797016357</v>
      </c>
      <c r="P79" s="7">
        <f t="shared" si="25"/>
        <v>720</v>
      </c>
      <c r="Q79" s="7">
        <f t="shared" si="26"/>
        <v>120687.11422426013</v>
      </c>
      <c r="R79" s="7">
        <f t="shared" si="27"/>
        <v>370976.72635236086</v>
      </c>
      <c r="S79" s="7">
        <f t="shared" si="28"/>
        <v>719.9432826199404</v>
      </c>
      <c r="T79" s="1"/>
      <c r="U79" s="1"/>
      <c r="V79" s="1"/>
      <c r="W79" s="1"/>
    </row>
    <row r="80" spans="2:23" ht="12.75">
      <c r="B80" s="55">
        <v>730</v>
      </c>
      <c r="C80" s="55">
        <v>0.9395</v>
      </c>
      <c r="D80" s="55">
        <v>132.012</v>
      </c>
      <c r="E80" s="34">
        <f t="shared" si="17"/>
        <v>0.9395</v>
      </c>
      <c r="F80" s="34">
        <f t="shared" si="18"/>
        <v>132.012</v>
      </c>
      <c r="G80" s="11">
        <f t="shared" si="29"/>
        <v>108.32</v>
      </c>
      <c r="H80" s="8">
        <f t="shared" si="30"/>
        <v>10.283</v>
      </c>
      <c r="I80" s="9">
        <f t="shared" si="21"/>
        <v>0.058056714974371815</v>
      </c>
      <c r="J80" s="10">
        <f t="shared" si="22"/>
        <v>-621.6219432850257</v>
      </c>
      <c r="K80" s="4">
        <f t="shared" si="23"/>
        <v>729.9419432850257</v>
      </c>
      <c r="L80" s="5">
        <f t="shared" si="32"/>
        <v>120687.2173209548</v>
      </c>
      <c r="M80" s="5">
        <f t="shared" si="33"/>
        <v>370976.5992462004</v>
      </c>
      <c r="N80" s="9">
        <f t="shared" si="31"/>
        <v>390114.13921178423</v>
      </c>
      <c r="O80" s="6">
        <f t="shared" si="24"/>
        <v>18.02089814429978</v>
      </c>
      <c r="P80" s="7">
        <f t="shared" si="25"/>
        <v>730</v>
      </c>
      <c r="Q80" s="7">
        <f t="shared" si="26"/>
        <v>120687.2173209548</v>
      </c>
      <c r="R80" s="7">
        <f t="shared" si="27"/>
        <v>370976.5992462004</v>
      </c>
      <c r="S80" s="7">
        <f t="shared" si="28"/>
        <v>729.9419432850257</v>
      </c>
      <c r="T80" s="1"/>
      <c r="U80" s="1"/>
      <c r="V80" s="1"/>
      <c r="W80" s="1"/>
    </row>
    <row r="81" spans="2:23" ht="12.75">
      <c r="B81" s="55">
        <v>740</v>
      </c>
      <c r="C81" s="55">
        <v>0.8674999999999999</v>
      </c>
      <c r="D81" s="55">
        <v>140.721</v>
      </c>
      <c r="E81" s="34">
        <f t="shared" si="17"/>
        <v>0.8674999999999999</v>
      </c>
      <c r="F81" s="34">
        <f t="shared" si="18"/>
        <v>140.721</v>
      </c>
      <c r="G81" s="11">
        <f t="shared" si="29"/>
        <v>108.32</v>
      </c>
      <c r="H81" s="8">
        <f t="shared" si="30"/>
        <v>10.283</v>
      </c>
      <c r="I81" s="9">
        <f t="shared" si="21"/>
        <v>0.059300003867406303</v>
      </c>
      <c r="J81" s="10">
        <f t="shared" si="22"/>
        <v>-631.6206999961327</v>
      </c>
      <c r="K81" s="4">
        <f t="shared" si="23"/>
        <v>739.9406999961327</v>
      </c>
      <c r="L81" s="5">
        <f t="shared" si="32"/>
        <v>120687.30400917628</v>
      </c>
      <c r="M81" s="5">
        <f t="shared" si="33"/>
        <v>370976.46752913867</v>
      </c>
      <c r="N81" s="9">
        <f t="shared" si="31"/>
        <v>390114.0407744912</v>
      </c>
      <c r="O81" s="6">
        <f t="shared" si="24"/>
        <v>18.020916236266444</v>
      </c>
      <c r="P81" s="7">
        <f t="shared" si="25"/>
        <v>740</v>
      </c>
      <c r="Q81" s="7">
        <f t="shared" si="26"/>
        <v>120687.30400917628</v>
      </c>
      <c r="R81" s="7">
        <f t="shared" si="27"/>
        <v>370976.46752913867</v>
      </c>
      <c r="S81" s="7">
        <f t="shared" si="28"/>
        <v>739.9406999961327</v>
      </c>
      <c r="T81" s="1"/>
      <c r="U81" s="1"/>
      <c r="V81" s="1"/>
      <c r="W81" s="1"/>
    </row>
    <row r="82" spans="2:23" ht="12.75">
      <c r="B82" s="55">
        <v>750</v>
      </c>
      <c r="C82" s="55">
        <v>0.8195</v>
      </c>
      <c r="D82" s="55">
        <v>154.2135</v>
      </c>
      <c r="E82" s="34">
        <f t="shared" si="17"/>
        <v>0.8195</v>
      </c>
      <c r="F82" s="34">
        <f t="shared" si="18"/>
        <v>154.2135</v>
      </c>
      <c r="G82" s="11">
        <f t="shared" si="29"/>
        <v>108.32</v>
      </c>
      <c r="H82" s="8">
        <f t="shared" si="30"/>
        <v>10.283</v>
      </c>
      <c r="I82" s="9">
        <f t="shared" si="21"/>
        <v>0.06038364896236281</v>
      </c>
      <c r="J82" s="10">
        <f t="shared" si="22"/>
        <v>-641.6196163510377</v>
      </c>
      <c r="K82" s="4">
        <f t="shared" si="23"/>
        <v>749.9396163510378</v>
      </c>
      <c r="L82" s="5">
        <f t="shared" si="32"/>
        <v>120687.35975065816</v>
      </c>
      <c r="M82" s="5">
        <f t="shared" si="33"/>
        <v>370976.33127711184</v>
      </c>
      <c r="N82" s="9">
        <f t="shared" si="31"/>
        <v>390113.9284509209</v>
      </c>
      <c r="O82" s="6">
        <f t="shared" si="24"/>
        <v>18.020930212133937</v>
      </c>
      <c r="P82" s="7">
        <f t="shared" si="25"/>
        <v>750</v>
      </c>
      <c r="Q82" s="7">
        <f t="shared" si="26"/>
        <v>120687.35975065816</v>
      </c>
      <c r="R82" s="7">
        <f t="shared" si="27"/>
        <v>370976.33127711184</v>
      </c>
      <c r="S82" s="7">
        <f t="shared" si="28"/>
        <v>749.9396163510378</v>
      </c>
      <c r="T82" s="1"/>
      <c r="U82" s="1"/>
      <c r="V82" s="1"/>
      <c r="W82" s="1"/>
    </row>
    <row r="83" spans="2:23" ht="12.75">
      <c r="B83" s="55">
        <v>760</v>
      </c>
      <c r="C83" s="55">
        <v>0.8135</v>
      </c>
      <c r="D83" s="55">
        <v>160.05450000000002</v>
      </c>
      <c r="E83" s="34">
        <f t="shared" si="17"/>
        <v>0.8135</v>
      </c>
      <c r="F83" s="34">
        <f t="shared" si="18"/>
        <v>160.05450000000002</v>
      </c>
      <c r="G83" s="11">
        <f t="shared" si="29"/>
        <v>108.32</v>
      </c>
      <c r="H83" s="8">
        <f t="shared" si="30"/>
        <v>10.283</v>
      </c>
      <c r="I83" s="9">
        <f t="shared" si="21"/>
        <v>0.061399031681721894</v>
      </c>
      <c r="J83" s="10">
        <f t="shared" si="22"/>
        <v>-651.6186009683183</v>
      </c>
      <c r="K83" s="4">
        <f t="shared" si="23"/>
        <v>759.9386009683183</v>
      </c>
      <c r="L83" s="5">
        <f t="shared" si="32"/>
        <v>120687.39079509175</v>
      </c>
      <c r="M83" s="5">
        <f t="shared" si="33"/>
        <v>370976.1921984775</v>
      </c>
      <c r="N83" s="9">
        <f t="shared" si="31"/>
        <v>390113.8057990372</v>
      </c>
      <c r="O83" s="6">
        <f t="shared" si="24"/>
        <v>18.020940867138897</v>
      </c>
      <c r="P83" s="7">
        <f t="shared" si="25"/>
        <v>760</v>
      </c>
      <c r="Q83" s="7">
        <f t="shared" si="26"/>
        <v>120687.39079509175</v>
      </c>
      <c r="R83" s="7">
        <f t="shared" si="27"/>
        <v>370976.1921984775</v>
      </c>
      <c r="S83" s="7">
        <f t="shared" si="28"/>
        <v>759.9386009683183</v>
      </c>
      <c r="T83" s="1"/>
      <c r="U83" s="1"/>
      <c r="V83" s="1"/>
      <c r="W83" s="1"/>
    </row>
    <row r="84" spans="2:23" ht="12.75">
      <c r="B84" s="55">
        <v>770</v>
      </c>
      <c r="C84" s="55">
        <v>0.9630000000000001</v>
      </c>
      <c r="D84" s="55">
        <v>156.9605</v>
      </c>
      <c r="E84" s="34">
        <f aca="true" t="shared" si="34" ref="E84:E89">IF($E$5=1,(C84-INT(C84))/0.6+INT(C84),C84)</f>
        <v>0.9630000000000001</v>
      </c>
      <c r="F84" s="34">
        <f aca="true" t="shared" si="35" ref="F84:F89">IF($F$5=1,(D84-INT(D84))/0.6+INT(D84),D84)</f>
        <v>156.9605</v>
      </c>
      <c r="G84" s="11">
        <f t="shared" si="29"/>
        <v>108.32</v>
      </c>
      <c r="H84" s="8">
        <f t="shared" si="30"/>
        <v>10.283</v>
      </c>
      <c r="I84" s="9">
        <f t="shared" si="21"/>
        <v>0.06260070515317118</v>
      </c>
      <c r="J84" s="10">
        <f t="shared" si="22"/>
        <v>-661.6173992948469</v>
      </c>
      <c r="K84" s="4">
        <f t="shared" si="23"/>
        <v>769.937399294847</v>
      </c>
      <c r="L84" s="5">
        <f t="shared" si="32"/>
        <v>120687.42093103152</v>
      </c>
      <c r="M84" s="5">
        <f t="shared" si="33"/>
        <v>370976.04013319366</v>
      </c>
      <c r="N84" s="9">
        <f t="shared" si="31"/>
        <v>390113.67051654175</v>
      </c>
      <c r="O84" s="6">
        <f t="shared" si="24"/>
        <v>18.02095198533058</v>
      </c>
      <c r="P84" s="7">
        <f t="shared" si="25"/>
        <v>770</v>
      </c>
      <c r="Q84" s="7">
        <f t="shared" si="26"/>
        <v>120687.42093103152</v>
      </c>
      <c r="R84" s="7">
        <f t="shared" si="27"/>
        <v>370976.04013319366</v>
      </c>
      <c r="S84" s="7">
        <f t="shared" si="28"/>
        <v>769.937399294847</v>
      </c>
      <c r="T84" s="1"/>
      <c r="U84" s="1"/>
      <c r="V84" s="1"/>
      <c r="W84" s="1"/>
    </row>
    <row r="85" spans="2:23" ht="12.75">
      <c r="B85" s="55">
        <v>780</v>
      </c>
      <c r="C85" s="55">
        <v>1.005</v>
      </c>
      <c r="D85" s="55">
        <v>150.38549999999998</v>
      </c>
      <c r="E85" s="34">
        <f t="shared" si="34"/>
        <v>1.005</v>
      </c>
      <c r="F85" s="34">
        <f t="shared" si="35"/>
        <v>150.38549999999998</v>
      </c>
      <c r="G85" s="11">
        <f t="shared" si="29"/>
        <v>108.32</v>
      </c>
      <c r="H85" s="8">
        <f t="shared" si="30"/>
        <v>10.283</v>
      </c>
      <c r="I85" s="9">
        <f t="shared" si="21"/>
        <v>0.06407540712804582</v>
      </c>
      <c r="J85" s="10">
        <f t="shared" si="22"/>
        <v>-671.615924592872</v>
      </c>
      <c r="K85" s="4">
        <f t="shared" si="23"/>
        <v>779.935924592872</v>
      </c>
      <c r="L85" s="5">
        <f t="shared" si="32"/>
        <v>120687.46839353169</v>
      </c>
      <c r="M85" s="5">
        <f t="shared" si="33"/>
        <v>370975.8750902422</v>
      </c>
      <c r="N85" s="9">
        <f t="shared" si="31"/>
        <v>390113.5282532646</v>
      </c>
      <c r="O85" s="6">
        <f t="shared" si="24"/>
        <v>18.020966113093696</v>
      </c>
      <c r="P85" s="7">
        <f t="shared" si="25"/>
        <v>780</v>
      </c>
      <c r="Q85" s="7">
        <f t="shared" si="26"/>
        <v>120687.46839353169</v>
      </c>
      <c r="R85" s="7">
        <f t="shared" si="27"/>
        <v>370975.8750902422</v>
      </c>
      <c r="S85" s="7">
        <f t="shared" si="28"/>
        <v>779.935924592872</v>
      </c>
      <c r="T85" s="1"/>
      <c r="U85" s="1"/>
      <c r="V85" s="1"/>
      <c r="W85" s="1"/>
    </row>
    <row r="86" spans="2:23" ht="12.75">
      <c r="B86" s="55">
        <v>790</v>
      </c>
      <c r="C86" s="55">
        <v>0.9400000000000001</v>
      </c>
      <c r="D86" s="55">
        <v>140.363</v>
      </c>
      <c r="E86" s="34">
        <f t="shared" si="34"/>
        <v>0.9400000000000001</v>
      </c>
      <c r="F86" s="34">
        <f t="shared" si="35"/>
        <v>140.363</v>
      </c>
      <c r="G86" s="11">
        <f t="shared" si="29"/>
        <v>108.32</v>
      </c>
      <c r="H86" s="8">
        <f t="shared" si="30"/>
        <v>10.283</v>
      </c>
      <c r="I86" s="9">
        <f t="shared" si="21"/>
        <v>0.06551584168896518</v>
      </c>
      <c r="J86" s="10">
        <f t="shared" si="22"/>
        <v>-681.6144841583111</v>
      </c>
      <c r="K86" s="4">
        <f t="shared" si="23"/>
        <v>789.9344841583111</v>
      </c>
      <c r="L86" s="5">
        <f t="shared" si="32"/>
        <v>120687.53835325324</v>
      </c>
      <c r="M86" s="5">
        <f t="shared" si="33"/>
        <v>370975.7204543676</v>
      </c>
      <c r="N86" s="9">
        <f t="shared" si="31"/>
        <v>390113.4028464096</v>
      </c>
      <c r="O86" s="6">
        <f t="shared" si="24"/>
        <v>18.02098291007342</v>
      </c>
      <c r="P86" s="7">
        <f t="shared" si="25"/>
        <v>790</v>
      </c>
      <c r="Q86" s="7">
        <f t="shared" si="26"/>
        <v>120687.53835325324</v>
      </c>
      <c r="R86" s="7">
        <f t="shared" si="27"/>
        <v>370975.7204543676</v>
      </c>
      <c r="S86" s="7">
        <f t="shared" si="28"/>
        <v>789.9344841583111</v>
      </c>
      <c r="T86" s="1"/>
      <c r="U86" s="1"/>
      <c r="V86" s="1"/>
      <c r="W86" s="1"/>
    </row>
    <row r="87" spans="2:23" ht="12.75">
      <c r="B87" s="55">
        <v>800</v>
      </c>
      <c r="C87" s="55">
        <v>0.895</v>
      </c>
      <c r="D87" s="55">
        <v>132.14100000000002</v>
      </c>
      <c r="E87" s="34">
        <f t="shared" si="34"/>
        <v>0.895</v>
      </c>
      <c r="F87" s="34">
        <f t="shared" si="35"/>
        <v>132.14100000000002</v>
      </c>
      <c r="G87" s="11">
        <f t="shared" si="29"/>
        <v>108.32</v>
      </c>
      <c r="H87" s="8">
        <f t="shared" si="30"/>
        <v>10.283</v>
      </c>
      <c r="I87" s="9">
        <f t="shared" si="21"/>
        <v>0.06679795853014525</v>
      </c>
      <c r="J87" s="10">
        <f t="shared" si="22"/>
        <v>-691.6132020414699</v>
      </c>
      <c r="K87" s="4">
        <f t="shared" si="23"/>
        <v>799.9332020414699</v>
      </c>
      <c r="L87" s="5">
        <f t="shared" si="32"/>
        <v>120687.6266517465</v>
      </c>
      <c r="M87" s="5">
        <f t="shared" si="33"/>
        <v>370975.5868726731</v>
      </c>
      <c r="N87" s="9">
        <f t="shared" si="31"/>
        <v>390113.3031343018</v>
      </c>
      <c r="O87" s="6">
        <f t="shared" si="24"/>
        <v>18.021001311715846</v>
      </c>
      <c r="P87" s="7">
        <f t="shared" si="25"/>
        <v>800</v>
      </c>
      <c r="Q87" s="7">
        <f t="shared" si="26"/>
        <v>120687.6266517465</v>
      </c>
      <c r="R87" s="7">
        <f t="shared" si="27"/>
        <v>370975.5868726731</v>
      </c>
      <c r="S87" s="7">
        <f t="shared" si="28"/>
        <v>799.9332020414699</v>
      </c>
      <c r="T87" s="1"/>
      <c r="U87" s="1"/>
      <c r="V87" s="1"/>
      <c r="W87" s="1"/>
    </row>
    <row r="88" spans="2:23" ht="12.75">
      <c r="B88" s="55">
        <v>810</v>
      </c>
      <c r="C88" s="55">
        <v>0.8995</v>
      </c>
      <c r="D88" s="55">
        <v>129.816</v>
      </c>
      <c r="E88" s="34">
        <f t="shared" si="34"/>
        <v>0.8995</v>
      </c>
      <c r="F88" s="34">
        <f t="shared" si="35"/>
        <v>129.816</v>
      </c>
      <c r="G88" s="11">
        <f>G87</f>
        <v>108.32</v>
      </c>
      <c r="H88" s="8">
        <f t="shared" si="30"/>
        <v>10.283</v>
      </c>
      <c r="I88" s="9">
        <f aca="true" t="shared" si="36" ref="I88:I101">(B88-B87)-(B88-B87)*COS(RADIANS((E87+E88)/2))+I87</f>
        <v>0.06802410625936339</v>
      </c>
      <c r="J88" s="10">
        <f>G88-B88+I88</f>
        <v>-701.6119758937407</v>
      </c>
      <c r="K88" s="4">
        <f t="shared" si="23"/>
        <v>809.9319758937406</v>
      </c>
      <c r="L88" s="5">
        <f t="shared" si="32"/>
        <v>120687.7246426337</v>
      </c>
      <c r="M88" s="5">
        <f t="shared" si="33"/>
        <v>370975.4647283439</v>
      </c>
      <c r="N88" s="9">
        <f t="shared" si="31"/>
        <v>390113.2172970135</v>
      </c>
      <c r="O88" s="6">
        <f>IF(N88=0,0,ABS(IF(L88&lt;=0,360,0)-DEGREES(ACOS(M88/N88))))</f>
        <v>18.021020547379173</v>
      </c>
      <c r="P88" s="7">
        <f>B88</f>
        <v>810</v>
      </c>
      <c r="Q88" s="7">
        <f aca="true" t="shared" si="37" ref="Q88:R92">L88</f>
        <v>120687.7246426337</v>
      </c>
      <c r="R88" s="7">
        <f t="shared" si="37"/>
        <v>370975.4647283439</v>
      </c>
      <c r="S88" s="7">
        <f>K88</f>
        <v>809.9319758937406</v>
      </c>
      <c r="T88" s="1"/>
      <c r="U88" s="1"/>
      <c r="V88" s="1"/>
      <c r="W88" s="1"/>
    </row>
    <row r="89" spans="2:23" ht="12.75">
      <c r="B89" s="55">
        <v>820</v>
      </c>
      <c r="C89" s="55">
        <v>0.9085</v>
      </c>
      <c r="D89" s="55">
        <v>129.022</v>
      </c>
      <c r="E89" s="34">
        <f t="shared" si="34"/>
        <v>0.9085</v>
      </c>
      <c r="F89" s="34">
        <f t="shared" si="35"/>
        <v>129.022</v>
      </c>
      <c r="G89" s="11">
        <f>G88</f>
        <v>108.32</v>
      </c>
      <c r="H89" s="8">
        <f t="shared" si="30"/>
        <v>10.283</v>
      </c>
      <c r="I89" s="9">
        <f t="shared" si="36"/>
        <v>0.06926877158528555</v>
      </c>
      <c r="J89" s="10">
        <f>G89-B89+I89</f>
        <v>-711.6107312284148</v>
      </c>
      <c r="K89" s="4">
        <f t="shared" si="23"/>
        <v>819.9307312284147</v>
      </c>
      <c r="L89" s="5">
        <f t="shared" si="32"/>
        <v>120687.82668324493</v>
      </c>
      <c r="M89" s="5">
        <f t="shared" si="33"/>
        <v>370975.34439767036</v>
      </c>
      <c r="N89" s="9">
        <f t="shared" si="31"/>
        <v>390113.1344373002</v>
      </c>
      <c r="O89" s="6">
        <f>IF(N89=0,0,ABS(IF(L89&lt;=0,360,0)-DEGREES(ACOS(M89/N89))))</f>
        <v>18.02104026624814</v>
      </c>
      <c r="P89" s="7">
        <f>B89</f>
        <v>820</v>
      </c>
      <c r="Q89" s="7">
        <f t="shared" si="37"/>
        <v>120687.82668324493</v>
      </c>
      <c r="R89" s="7">
        <f t="shared" si="37"/>
        <v>370975.34439767036</v>
      </c>
      <c r="S89" s="7">
        <f>K89</f>
        <v>819.9307312284147</v>
      </c>
      <c r="T89" s="1"/>
      <c r="U89" s="1"/>
      <c r="V89" s="1"/>
      <c r="W89" s="1"/>
    </row>
    <row r="90" spans="2:23" ht="12.75">
      <c r="B90" s="55">
        <v>830</v>
      </c>
      <c r="C90" s="55">
        <v>0.931</v>
      </c>
      <c r="D90" s="55">
        <v>131.5965</v>
      </c>
      <c r="E90" s="34">
        <f>IF($E$5=1,(C90-INT(C90))/0.6+INT(C90),C90)</f>
        <v>0.931</v>
      </c>
      <c r="F90" s="34">
        <f>IF($F$5=1,(D90-INT(D90))/0.6+INT(D90),D90)</f>
        <v>131.5965</v>
      </c>
      <c r="G90" s="11">
        <f>G89</f>
        <v>108.32</v>
      </c>
      <c r="H90" s="8">
        <f t="shared" si="30"/>
        <v>10.283</v>
      </c>
      <c r="I90" s="9">
        <f t="shared" si="36"/>
        <v>0.07055718431320912</v>
      </c>
      <c r="J90" s="10">
        <f>G90-B90+I90</f>
        <v>-721.6094428156869</v>
      </c>
      <c r="K90" s="4">
        <f>G$5-J90</f>
        <v>829.9294428156868</v>
      </c>
      <c r="L90" s="5">
        <f>IF(D90="",L89,(B90-B89)*SIN(RADIANS((E89+E90)/2))*SIN(RADIANS(IF(ABS(F89-F90)&gt;180,(F89+F90+360)/2+H88,(F89+F90)/2+H88)))+L89)</f>
        <v>120687.92858681391</v>
      </c>
      <c r="M90" s="5">
        <f>IF(D90="",M88,(B90-B89)*SIN(RADIANS((E89+E90)/2))*COS(RADIANS(IF(ABS(F89-F90)&gt;180,(F89+F90+360)/2+H88,(F89+F90)/2+H88)))+M89)</f>
        <v>370975.22037244233</v>
      </c>
      <c r="N90" s="9">
        <f t="shared" si="31"/>
        <v>390113.04802192666</v>
      </c>
      <c r="O90" s="6">
        <f>IF(N90=0,0,ABS(IF(L90&lt;=0,360,0)-DEGREES(ACOS(M90/N90))))</f>
        <v>18.02106013385343</v>
      </c>
      <c r="P90" s="7">
        <f>B90</f>
        <v>830</v>
      </c>
      <c r="Q90" s="7">
        <f t="shared" si="37"/>
        <v>120687.92858681391</v>
      </c>
      <c r="R90" s="7">
        <f t="shared" si="37"/>
        <v>370975.22037244233</v>
      </c>
      <c r="S90" s="7">
        <f>K90</f>
        <v>829.9294428156868</v>
      </c>
      <c r="T90" s="1"/>
      <c r="U90" s="1"/>
      <c r="V90" s="1"/>
      <c r="W90" s="1"/>
    </row>
    <row r="91" spans="2:23" ht="12.75">
      <c r="B91" s="55">
        <v>840</v>
      </c>
      <c r="C91" s="55">
        <v>0.7869999999999999</v>
      </c>
      <c r="D91" s="55">
        <v>141.287</v>
      </c>
      <c r="E91" s="34">
        <f>IF($E$5=1,(C91-INT(C91))/0.6+INT(C91),C91)</f>
        <v>0.7869999999999999</v>
      </c>
      <c r="F91" s="34">
        <f>IF($F$5=1,(D91-INT(D91))/0.6+INT(D91),D91)</f>
        <v>141.287</v>
      </c>
      <c r="G91" s="11">
        <f>G90</f>
        <v>108.32</v>
      </c>
      <c r="H91" s="8">
        <f t="shared" si="30"/>
        <v>10.283</v>
      </c>
      <c r="I91" s="9">
        <f t="shared" si="36"/>
        <v>0.07168102029410406</v>
      </c>
      <c r="J91" s="10">
        <f>G91-B91+I91</f>
        <v>-731.6083189797059</v>
      </c>
      <c r="K91" s="4">
        <f>G$5-J91</f>
        <v>839.9283189797059</v>
      </c>
      <c r="L91" s="5">
        <f>IF(D91="",L90,(B91-B90)*SIN(RADIANS((E90+E91)/2))*SIN(RADIANS(IF(ABS(F90-F91)&gt;180,(F90+F91+360)/2+H89,(F90+F91)/2+H89)))+L90)</f>
        <v>120688.01084117353</v>
      </c>
      <c r="M91" s="5">
        <f>IF(D91="",M89,(B91-B90)*SIN(RADIANS((E90+E91)/2))*COS(RADIANS(IF(ABS(F90-F91)&gt;180,(F90+F91+360)/2+H89,(F90+F91)/2+H89)))+M90)</f>
        <v>370975.09503419226</v>
      </c>
      <c r="N91" s="9">
        <f t="shared" si="31"/>
        <v>390112.95427917695</v>
      </c>
      <c r="O91" s="6">
        <f>IF(N91=0,0,ABS(IF(L91&lt;=0,360,0)-DEGREES(ACOS(M91/N91))))</f>
        <v>18.021077316825963</v>
      </c>
      <c r="P91" s="7">
        <f>B91</f>
        <v>840</v>
      </c>
      <c r="Q91" s="7">
        <f t="shared" si="37"/>
        <v>120688.01084117353</v>
      </c>
      <c r="R91" s="7">
        <f t="shared" si="37"/>
        <v>370975.09503419226</v>
      </c>
      <c r="S91" s="7">
        <f>K91</f>
        <v>839.9283189797059</v>
      </c>
      <c r="T91" s="1"/>
      <c r="U91" s="1"/>
      <c r="V91" s="1"/>
      <c r="W91" s="1"/>
    </row>
    <row r="92" spans="2:23" ht="12.75">
      <c r="B92" s="55">
        <v>850</v>
      </c>
      <c r="C92" s="55">
        <v>0.7949999999999999</v>
      </c>
      <c r="D92" s="55">
        <v>155.08350000000002</v>
      </c>
      <c r="E92" s="34">
        <f>IF($E$5=1,(C92-INT(C92))/0.6+INT(C92),C92)</f>
        <v>0.7949999999999999</v>
      </c>
      <c r="F92" s="34">
        <f>IF($F$5=1,(D92-INT(D92))/0.6+INT(D92),D92)</f>
        <v>155.08350000000002</v>
      </c>
      <c r="G92" s="11">
        <f>G91</f>
        <v>108.32</v>
      </c>
      <c r="H92" s="8">
        <f t="shared" si="30"/>
        <v>10.283</v>
      </c>
      <c r="I92" s="9">
        <f t="shared" si="36"/>
        <v>0.07263397181758968</v>
      </c>
      <c r="J92" s="10">
        <f>G92-B92+I92</f>
        <v>-741.6073660281825</v>
      </c>
      <c r="K92" s="4">
        <f>G$5-J92</f>
        <v>849.9273660281824</v>
      </c>
      <c r="L92" s="5">
        <f>IF(D92="",L91,(B92-B91)*SIN(RADIANS((E91+E92)/2))*SIN(RADIANS(IF(ABS(F91-F92)&gt;180,(F91+F92+360)/2+H90,(F91+F92)/2+H90)))+L91)</f>
        <v>120688.06150826158</v>
      </c>
      <c r="M92" s="5">
        <f>IF(D92="",M90,(B92-B91)*SIN(RADIANS((E91+E92)/2))*COS(RADIANS(IF(ABS(F91-F92)&gt;180,(F91+F92+360)/2+H90,(F91+F92)/2+H90)))+M91)</f>
        <v>370974.9666170262</v>
      </c>
      <c r="N92" s="9">
        <f t="shared" si="31"/>
        <v>390112.84783652745</v>
      </c>
      <c r="O92" s="6">
        <f>IF(N92=0,0,ABS(IF(L92&lt;=0,360,0)-DEGREES(ACOS(M92/N92))))</f>
        <v>18.02109022807495</v>
      </c>
      <c r="P92" s="7">
        <f>B92</f>
        <v>850</v>
      </c>
      <c r="Q92" s="7">
        <f t="shared" si="37"/>
        <v>120688.06150826158</v>
      </c>
      <c r="R92" s="7">
        <f t="shared" si="37"/>
        <v>370974.9666170262</v>
      </c>
      <c r="S92" s="7">
        <f>K92</f>
        <v>849.9273660281824</v>
      </c>
      <c r="T92" s="1"/>
      <c r="U92" s="1"/>
      <c r="V92" s="1"/>
      <c r="W92" s="1"/>
    </row>
    <row r="93" spans="2:19" ht="12.75">
      <c r="B93" s="55">
        <v>860</v>
      </c>
      <c r="C93" s="55">
        <v>0.893</v>
      </c>
      <c r="D93" s="55">
        <v>158.9105</v>
      </c>
      <c r="E93" s="34">
        <f aca="true" t="shared" si="38" ref="E93:E121">IF($E$5=1,(C93-INT(C93))/0.6+INT(C93),C93)</f>
        <v>0.893</v>
      </c>
      <c r="F93" s="34">
        <f aca="true" t="shared" si="39" ref="F93:F121">IF($F$5=1,(D93-INT(D93))/0.6+INT(D93),D93)</f>
        <v>158.9105</v>
      </c>
      <c r="G93" s="11">
        <f aca="true" t="shared" si="40" ref="G93:G121">G92</f>
        <v>108.32</v>
      </c>
      <c r="H93" s="8">
        <f t="shared" si="30"/>
        <v>10.283</v>
      </c>
      <c r="I93" s="9">
        <f t="shared" si="36"/>
        <v>0.07371890197083708</v>
      </c>
      <c r="J93" s="10">
        <f aca="true" t="shared" si="41" ref="J93:J121">G93-B93+I93</f>
        <v>-751.6062810980292</v>
      </c>
      <c r="K93" s="4">
        <f aca="true" t="shared" si="42" ref="K93:K121">G$5-J93</f>
        <v>859.9262810980292</v>
      </c>
      <c r="L93" s="5">
        <f aca="true" t="shared" si="43" ref="L93:L121">IF(D93="",L92,(B93-B92)*SIN(RADIANS((E92+E93)/2))*SIN(RADIANS(IF(ABS(F92-F93)&gt;180,(F92+F93+360)/2+H91,(F92+F93)/2+H91)))+L92)</f>
        <v>120688.0939418666</v>
      </c>
      <c r="M93" s="5">
        <f aca="true" t="shared" si="44" ref="M93:M121">IF(D93="",M91,(B93-B92)*SIN(RADIANS((E92+E93)/2))*COS(RADIANS(IF(ABS(F92-F93)&gt;180,(F92+F93+360)/2+H91,(F92+F93)/2+H91)))+M92)</f>
        <v>370974.82293165027</v>
      </c>
      <c r="N93" s="9">
        <f t="shared" si="31"/>
        <v>390112.7212338635</v>
      </c>
      <c r="O93" s="6">
        <f aca="true" t="shared" si="45" ref="O93:O121">IF(N93=0,0,ABS(IF(L93&lt;=0,360,0)-DEGREES(ACOS(M93/N93))))</f>
        <v>18.02110128649321</v>
      </c>
      <c r="P93" s="7">
        <f aca="true" t="shared" si="46" ref="P93:P121">B93</f>
        <v>860</v>
      </c>
      <c r="Q93" s="7">
        <f aca="true" t="shared" si="47" ref="Q93:Q121">L93</f>
        <v>120688.0939418666</v>
      </c>
      <c r="R93" s="7">
        <f aca="true" t="shared" si="48" ref="R93:R121">M93</f>
        <v>370974.82293165027</v>
      </c>
      <c r="S93" s="7">
        <f aca="true" t="shared" si="49" ref="S93:S121">K93</f>
        <v>859.9262810980292</v>
      </c>
    </row>
    <row r="94" spans="2:19" ht="12.75">
      <c r="B94" s="55">
        <v>870</v>
      </c>
      <c r="C94" s="55">
        <v>0.9925</v>
      </c>
      <c r="D94" s="55">
        <v>152.2095</v>
      </c>
      <c r="E94" s="34">
        <f t="shared" si="38"/>
        <v>0.9925</v>
      </c>
      <c r="F94" s="34">
        <f t="shared" si="39"/>
        <v>152.2095</v>
      </c>
      <c r="G94" s="11">
        <f t="shared" si="40"/>
        <v>108.32</v>
      </c>
      <c r="H94" s="8">
        <f t="shared" si="30"/>
        <v>10.283</v>
      </c>
      <c r="I94" s="9">
        <f t="shared" si="36"/>
        <v>0.07507255706929783</v>
      </c>
      <c r="J94" s="10">
        <f t="shared" si="41"/>
        <v>-761.6049274429307</v>
      </c>
      <c r="K94" s="4">
        <f t="shared" si="42"/>
        <v>869.9249274429308</v>
      </c>
      <c r="L94" s="5">
        <f t="shared" si="43"/>
        <v>120688.13418342767</v>
      </c>
      <c r="M94" s="5">
        <f t="shared" si="44"/>
        <v>370974.6633951769</v>
      </c>
      <c r="N94" s="9">
        <f t="shared" si="31"/>
        <v>390112.5819732578</v>
      </c>
      <c r="O94" s="6">
        <f t="shared" si="45"/>
        <v>18.021114155637594</v>
      </c>
      <c r="P94" s="7">
        <f t="shared" si="46"/>
        <v>870</v>
      </c>
      <c r="Q94" s="7">
        <f t="shared" si="47"/>
        <v>120688.13418342767</v>
      </c>
      <c r="R94" s="7">
        <f t="shared" si="48"/>
        <v>370974.6633951769</v>
      </c>
      <c r="S94" s="7">
        <f t="shared" si="49"/>
        <v>869.9249274429308</v>
      </c>
    </row>
    <row r="95" spans="2:19" ht="12.75">
      <c r="B95" s="55">
        <v>880</v>
      </c>
      <c r="C95" s="55">
        <v>0.9295</v>
      </c>
      <c r="D95" s="55">
        <v>148.6925</v>
      </c>
      <c r="E95" s="34">
        <f t="shared" si="38"/>
        <v>0.9295</v>
      </c>
      <c r="F95" s="34">
        <f t="shared" si="39"/>
        <v>148.6925</v>
      </c>
      <c r="G95" s="11">
        <f t="shared" si="40"/>
        <v>108.32</v>
      </c>
      <c r="H95" s="8">
        <f t="shared" si="30"/>
        <v>10.283</v>
      </c>
      <c r="I95" s="9">
        <f t="shared" si="36"/>
        <v>0.07647912701477111</v>
      </c>
      <c r="J95" s="10">
        <f t="shared" si="41"/>
        <v>-771.6035208729853</v>
      </c>
      <c r="K95" s="4">
        <f t="shared" si="42"/>
        <v>879.9235208729854</v>
      </c>
      <c r="L95" s="5">
        <f t="shared" si="43"/>
        <v>120688.18952278965</v>
      </c>
      <c r="M95" s="5">
        <f t="shared" si="44"/>
        <v>370974.50506964047</v>
      </c>
      <c r="N95" s="9">
        <f t="shared" si="31"/>
        <v>390112.44853497494</v>
      </c>
      <c r="O95" s="6">
        <f t="shared" si="45"/>
        <v>18.02112907840203</v>
      </c>
      <c r="P95" s="7">
        <f t="shared" si="46"/>
        <v>880</v>
      </c>
      <c r="Q95" s="7">
        <f t="shared" si="47"/>
        <v>120688.18952278965</v>
      </c>
      <c r="R95" s="7">
        <f t="shared" si="48"/>
        <v>370974.50506964047</v>
      </c>
      <c r="S95" s="7">
        <f t="shared" si="49"/>
        <v>879.9235208729854</v>
      </c>
    </row>
    <row r="96" spans="2:19" ht="12.75">
      <c r="B96" s="55">
        <v>890</v>
      </c>
      <c r="C96" s="55">
        <v>0.8049999999999999</v>
      </c>
      <c r="D96" s="55">
        <v>148.739</v>
      </c>
      <c r="E96" s="34">
        <f t="shared" si="38"/>
        <v>0.8049999999999999</v>
      </c>
      <c r="F96" s="34">
        <f t="shared" si="39"/>
        <v>148.739</v>
      </c>
      <c r="G96" s="11">
        <f t="shared" si="40"/>
        <v>108.32</v>
      </c>
      <c r="H96" s="8">
        <f t="shared" si="30"/>
        <v>10.283</v>
      </c>
      <c r="I96" s="9">
        <f t="shared" si="36"/>
        <v>0.07762465331535573</v>
      </c>
      <c r="J96" s="10">
        <f t="shared" si="41"/>
        <v>-781.6023753466847</v>
      </c>
      <c r="K96" s="4">
        <f t="shared" si="42"/>
        <v>889.9223753466847</v>
      </c>
      <c r="L96" s="5">
        <f t="shared" si="43"/>
        <v>120688.24376769256</v>
      </c>
      <c r="M96" s="5">
        <f t="shared" si="44"/>
        <v>370974.36376605136</v>
      </c>
      <c r="N96" s="9">
        <f t="shared" si="31"/>
        <v>390112.3309450197</v>
      </c>
      <c r="O96" s="6">
        <f t="shared" si="45"/>
        <v>18.021143074895438</v>
      </c>
      <c r="P96" s="7">
        <f t="shared" si="46"/>
        <v>890</v>
      </c>
      <c r="Q96" s="7">
        <f t="shared" si="47"/>
        <v>120688.24376769256</v>
      </c>
      <c r="R96" s="7">
        <f t="shared" si="48"/>
        <v>370974.36376605136</v>
      </c>
      <c r="S96" s="7">
        <f t="shared" si="49"/>
        <v>889.9223753466847</v>
      </c>
    </row>
    <row r="97" spans="2:19" ht="12.75">
      <c r="B97" s="55">
        <v>900</v>
      </c>
      <c r="C97" s="55">
        <v>0.717</v>
      </c>
      <c r="D97" s="55">
        <v>153.22899999999998</v>
      </c>
      <c r="E97" s="34">
        <f t="shared" si="38"/>
        <v>0.717</v>
      </c>
      <c r="F97" s="34">
        <f t="shared" si="39"/>
        <v>153.22899999999998</v>
      </c>
      <c r="G97" s="11">
        <f t="shared" si="40"/>
        <v>108.32</v>
      </c>
      <c r="H97" s="8">
        <f t="shared" si="30"/>
        <v>10.283</v>
      </c>
      <c r="I97" s="9">
        <f t="shared" si="36"/>
        <v>0.07850669207233274</v>
      </c>
      <c r="J97" s="10">
        <f t="shared" si="41"/>
        <v>-791.6014933079277</v>
      </c>
      <c r="K97" s="4">
        <f t="shared" si="42"/>
        <v>899.9214933079277</v>
      </c>
      <c r="L97" s="5">
        <f t="shared" si="43"/>
        <v>120688.28642256666</v>
      </c>
      <c r="M97" s="5">
        <f t="shared" si="44"/>
        <v>370974.2379862483</v>
      </c>
      <c r="N97" s="9">
        <f t="shared" si="31"/>
        <v>390112.2245317276</v>
      </c>
      <c r="O97" s="6">
        <f t="shared" si="45"/>
        <v>18.02115474732438</v>
      </c>
      <c r="P97" s="7">
        <f t="shared" si="46"/>
        <v>900</v>
      </c>
      <c r="Q97" s="7">
        <f t="shared" si="47"/>
        <v>120688.28642256666</v>
      </c>
      <c r="R97" s="7">
        <f t="shared" si="48"/>
        <v>370974.2379862483</v>
      </c>
      <c r="S97" s="7">
        <f t="shared" si="49"/>
        <v>899.9214933079277</v>
      </c>
    </row>
    <row r="98" spans="2:19" ht="12.75">
      <c r="B98" s="55">
        <v>910</v>
      </c>
      <c r="C98" s="55">
        <v>0.6319999999999999</v>
      </c>
      <c r="D98" s="55">
        <v>174.0635</v>
      </c>
      <c r="E98" s="34">
        <f t="shared" si="38"/>
        <v>0.6319999999999999</v>
      </c>
      <c r="F98" s="34">
        <f t="shared" si="39"/>
        <v>174.0635</v>
      </c>
      <c r="G98" s="11">
        <f t="shared" si="40"/>
        <v>108.32</v>
      </c>
      <c r="H98" s="8">
        <f t="shared" si="30"/>
        <v>10.283</v>
      </c>
      <c r="I98" s="9">
        <f t="shared" si="36"/>
        <v>0.07919961292629374</v>
      </c>
      <c r="J98" s="10">
        <f t="shared" si="41"/>
        <v>-801.6008003870737</v>
      </c>
      <c r="K98" s="4">
        <f t="shared" si="42"/>
        <v>909.9208003870738</v>
      </c>
      <c r="L98" s="5">
        <f t="shared" si="43"/>
        <v>120688.29887218708</v>
      </c>
      <c r="M98" s="5">
        <f t="shared" si="44"/>
        <v>370974.12092667416</v>
      </c>
      <c r="N98" s="9">
        <f t="shared" si="31"/>
        <v>390112.11706633907</v>
      </c>
      <c r="O98" s="6">
        <f t="shared" si="45"/>
        <v>18.021161804924724</v>
      </c>
      <c r="P98" s="7">
        <f t="shared" si="46"/>
        <v>910</v>
      </c>
      <c r="Q98" s="7">
        <f t="shared" si="47"/>
        <v>120688.29887218708</v>
      </c>
      <c r="R98" s="7">
        <f t="shared" si="48"/>
        <v>370974.12092667416</v>
      </c>
      <c r="S98" s="7">
        <f t="shared" si="49"/>
        <v>909.9208003870738</v>
      </c>
    </row>
    <row r="99" spans="2:19" ht="12.75">
      <c r="B99" s="55">
        <v>920</v>
      </c>
      <c r="C99" s="55">
        <v>0.7384999999999999</v>
      </c>
      <c r="D99" s="55">
        <v>182.03</v>
      </c>
      <c r="E99" s="34">
        <f t="shared" si="38"/>
        <v>0.7384999999999999</v>
      </c>
      <c r="F99" s="34">
        <f t="shared" si="39"/>
        <v>182.03</v>
      </c>
      <c r="G99" s="11">
        <f t="shared" si="40"/>
        <v>108.32</v>
      </c>
      <c r="H99" s="8">
        <f t="shared" si="30"/>
        <v>10.283</v>
      </c>
      <c r="I99" s="9">
        <f t="shared" si="36"/>
        <v>0.07991479669785484</v>
      </c>
      <c r="J99" s="10">
        <f t="shared" si="41"/>
        <v>-811.6000852033022</v>
      </c>
      <c r="K99" s="4">
        <f t="shared" si="42"/>
        <v>919.9200852033023</v>
      </c>
      <c r="L99" s="5">
        <f t="shared" si="43"/>
        <v>120688.28154634094</v>
      </c>
      <c r="M99" s="5">
        <f t="shared" si="44"/>
        <v>370974.0025924906</v>
      </c>
      <c r="N99" s="9">
        <f t="shared" si="31"/>
        <v>390111.9991772902</v>
      </c>
      <c r="O99" s="6">
        <f t="shared" si="45"/>
        <v>18.02116476185378</v>
      </c>
      <c r="P99" s="7">
        <f t="shared" si="46"/>
        <v>920</v>
      </c>
      <c r="Q99" s="7">
        <f t="shared" si="47"/>
        <v>120688.28154634094</v>
      </c>
      <c r="R99" s="7">
        <f t="shared" si="48"/>
        <v>370974.0025924906</v>
      </c>
      <c r="S99" s="7">
        <f t="shared" si="49"/>
        <v>919.9200852033023</v>
      </c>
    </row>
    <row r="100" spans="2:19" ht="12.75">
      <c r="B100" s="55">
        <v>930</v>
      </c>
      <c r="C100" s="55">
        <v>0.8045</v>
      </c>
      <c r="D100" s="55">
        <v>171.0805</v>
      </c>
      <c r="E100" s="34">
        <f t="shared" si="38"/>
        <v>0.8045</v>
      </c>
      <c r="F100" s="34">
        <f t="shared" si="39"/>
        <v>171.0805</v>
      </c>
      <c r="G100" s="11">
        <f t="shared" si="40"/>
        <v>108.32</v>
      </c>
      <c r="H100" s="8">
        <f t="shared" si="30"/>
        <v>10.283</v>
      </c>
      <c r="I100" s="9">
        <f t="shared" si="36"/>
        <v>0.08082134309951883</v>
      </c>
      <c r="J100" s="10">
        <f t="shared" si="41"/>
        <v>-821.5991786569006</v>
      </c>
      <c r="K100" s="4">
        <f t="shared" si="42"/>
        <v>929.9191786569006</v>
      </c>
      <c r="L100" s="5">
        <f t="shared" si="43"/>
        <v>120688.26551421998</v>
      </c>
      <c r="M100" s="5">
        <f t="shared" si="44"/>
        <v>370973.86890226166</v>
      </c>
      <c r="N100" s="9">
        <f t="shared" si="31"/>
        <v>390111.86708576715</v>
      </c>
      <c r="O100" s="6">
        <f t="shared" si="45"/>
        <v>18.021168597204888</v>
      </c>
      <c r="P100" s="7">
        <f t="shared" si="46"/>
        <v>930</v>
      </c>
      <c r="Q100" s="7">
        <f t="shared" si="47"/>
        <v>120688.26551421998</v>
      </c>
      <c r="R100" s="7">
        <f t="shared" si="48"/>
        <v>370973.86890226166</v>
      </c>
      <c r="S100" s="7">
        <f t="shared" si="49"/>
        <v>929.9191786569006</v>
      </c>
    </row>
    <row r="101" spans="2:19" ht="12.75">
      <c r="B101" s="55">
        <v>940</v>
      </c>
      <c r="C101" s="55">
        <v>0.7235</v>
      </c>
      <c r="D101" s="55">
        <v>160.393</v>
      </c>
      <c r="E101" s="34">
        <f t="shared" si="38"/>
        <v>0.7235</v>
      </c>
      <c r="F101" s="34">
        <f t="shared" si="39"/>
        <v>160.393</v>
      </c>
      <c r="G101" s="11">
        <f t="shared" si="40"/>
        <v>108.32</v>
      </c>
      <c r="H101" s="8">
        <f t="shared" si="30"/>
        <v>10.283</v>
      </c>
      <c r="I101" s="9">
        <f t="shared" si="36"/>
        <v>0.08171034977429059</v>
      </c>
      <c r="J101" s="10">
        <f t="shared" si="41"/>
        <v>-831.5982896502258</v>
      </c>
      <c r="K101" s="4">
        <f t="shared" si="42"/>
        <v>939.9182896502257</v>
      </c>
      <c r="L101" s="5">
        <f t="shared" si="43"/>
        <v>120688.27476964168</v>
      </c>
      <c r="M101" s="5">
        <f t="shared" si="44"/>
        <v>370973.7358846676</v>
      </c>
      <c r="N101" s="9">
        <f t="shared" si="31"/>
        <v>390111.7434570506</v>
      </c>
      <c r="O101" s="6">
        <f t="shared" si="45"/>
        <v>18.021175933782168</v>
      </c>
      <c r="P101" s="7">
        <f t="shared" si="46"/>
        <v>940</v>
      </c>
      <c r="Q101" s="7">
        <f t="shared" si="47"/>
        <v>120688.27476964168</v>
      </c>
      <c r="R101" s="7">
        <f t="shared" si="48"/>
        <v>370973.7358846676</v>
      </c>
      <c r="S101" s="7">
        <f t="shared" si="49"/>
        <v>939.9182896502257</v>
      </c>
    </row>
    <row r="102" spans="2:19" ht="12.75">
      <c r="B102" s="55">
        <v>950</v>
      </c>
      <c r="C102" s="55">
        <v>0.787</v>
      </c>
      <c r="D102" s="55">
        <v>160.15800000000002</v>
      </c>
      <c r="E102" s="34">
        <f t="shared" si="38"/>
        <v>0.787</v>
      </c>
      <c r="F102" s="34">
        <f t="shared" si="39"/>
        <v>160.15800000000002</v>
      </c>
      <c r="G102" s="11">
        <f t="shared" si="40"/>
        <v>108.32</v>
      </c>
      <c r="H102" s="8">
        <f t="shared" si="30"/>
        <v>10.283</v>
      </c>
      <c r="I102" s="9">
        <f aca="true" t="shared" si="50" ref="I102:I165">(B102-B101)-(B102-B101)*COS(RADIANS((E101+E102)/2))+I101</f>
        <v>0.08257910997907025</v>
      </c>
      <c r="J102" s="10">
        <f t="shared" si="41"/>
        <v>-841.597420890021</v>
      </c>
      <c r="K102" s="4">
        <f t="shared" si="42"/>
        <v>949.917420890021</v>
      </c>
      <c r="L102" s="5">
        <f t="shared" si="43"/>
        <v>120688.29639217735</v>
      </c>
      <c r="M102" s="5">
        <f t="shared" si="44"/>
        <v>370973.605858073</v>
      </c>
      <c r="N102" s="9">
        <f t="shared" si="31"/>
        <v>390111.6264986048</v>
      </c>
      <c r="O102" s="6">
        <f t="shared" si="45"/>
        <v>18.021184861715987</v>
      </c>
      <c r="P102" s="7">
        <f t="shared" si="46"/>
        <v>950</v>
      </c>
      <c r="Q102" s="7">
        <f t="shared" si="47"/>
        <v>120688.29639217735</v>
      </c>
      <c r="R102" s="7">
        <f t="shared" si="48"/>
        <v>370973.605858073</v>
      </c>
      <c r="S102" s="7">
        <f t="shared" si="49"/>
        <v>949.917420890021</v>
      </c>
    </row>
    <row r="103" spans="2:19" ht="12.75">
      <c r="B103" s="55">
        <v>960</v>
      </c>
      <c r="C103" s="55">
        <v>0.7055</v>
      </c>
      <c r="D103" s="55">
        <v>152.9395</v>
      </c>
      <c r="E103" s="34">
        <f t="shared" si="38"/>
        <v>0.7055</v>
      </c>
      <c r="F103" s="34">
        <f t="shared" si="39"/>
        <v>152.9395</v>
      </c>
      <c r="G103" s="11">
        <f t="shared" si="40"/>
        <v>108.32</v>
      </c>
      <c r="H103" s="8">
        <f t="shared" si="30"/>
        <v>10.283</v>
      </c>
      <c r="I103" s="9">
        <f t="shared" si="50"/>
        <v>0.08342728853531511</v>
      </c>
      <c r="J103" s="10">
        <f t="shared" si="41"/>
        <v>-851.5965727114648</v>
      </c>
      <c r="K103" s="4">
        <f t="shared" si="42"/>
        <v>959.9165727114648</v>
      </c>
      <c r="L103" s="5">
        <f t="shared" si="43"/>
        <v>120688.32606267018</v>
      </c>
      <c r="M103" s="5">
        <f t="shared" si="44"/>
        <v>370973.4790412225</v>
      </c>
      <c r="N103" s="9">
        <f t="shared" si="31"/>
        <v>390111.5150822361</v>
      </c>
      <c r="O103" s="6">
        <f t="shared" si="45"/>
        <v>18.02119476783268</v>
      </c>
      <c r="P103" s="7">
        <f t="shared" si="46"/>
        <v>960</v>
      </c>
      <c r="Q103" s="7">
        <f t="shared" si="47"/>
        <v>120688.32606267018</v>
      </c>
      <c r="R103" s="7">
        <f t="shared" si="48"/>
        <v>370973.4790412225</v>
      </c>
      <c r="S103" s="7">
        <f t="shared" si="49"/>
        <v>959.9165727114648</v>
      </c>
    </row>
    <row r="104" spans="2:19" ht="12.75">
      <c r="B104" s="55">
        <v>970</v>
      </c>
      <c r="C104" s="55">
        <v>0.7164999999999999</v>
      </c>
      <c r="D104" s="55">
        <v>160.469</v>
      </c>
      <c r="E104" s="34">
        <f t="shared" si="38"/>
        <v>0.7164999999999999</v>
      </c>
      <c r="F104" s="34">
        <f t="shared" si="39"/>
        <v>160.469</v>
      </c>
      <c r="G104" s="11">
        <f t="shared" si="40"/>
        <v>108.32</v>
      </c>
      <c r="H104" s="8">
        <f t="shared" si="30"/>
        <v>10.283</v>
      </c>
      <c r="I104" s="9">
        <f t="shared" si="50"/>
        <v>0.0841972311682575</v>
      </c>
      <c r="J104" s="10">
        <f t="shared" si="41"/>
        <v>-861.5958027688318</v>
      </c>
      <c r="K104" s="4">
        <f t="shared" si="42"/>
        <v>969.9158027688318</v>
      </c>
      <c r="L104" s="5">
        <f t="shared" si="43"/>
        <v>120688.35400368985</v>
      </c>
      <c r="M104" s="5">
        <f t="shared" si="44"/>
        <v>370973.3581381238</v>
      </c>
      <c r="N104" s="9">
        <f t="shared" si="31"/>
        <v>390111.4087544693</v>
      </c>
      <c r="O104" s="6">
        <f t="shared" si="45"/>
        <v>18.021204163704116</v>
      </c>
      <c r="P104" s="7">
        <f t="shared" si="46"/>
        <v>970</v>
      </c>
      <c r="Q104" s="7">
        <f t="shared" si="47"/>
        <v>120688.35400368985</v>
      </c>
      <c r="R104" s="7">
        <f t="shared" si="48"/>
        <v>370973.3581381238</v>
      </c>
      <c r="S104" s="7">
        <f t="shared" si="49"/>
        <v>969.9158027688318</v>
      </c>
    </row>
    <row r="105" spans="2:19" ht="12.75">
      <c r="B105" s="55">
        <v>980</v>
      </c>
      <c r="C105" s="55">
        <v>0.72</v>
      </c>
      <c r="D105" s="55">
        <v>162.22050000000002</v>
      </c>
      <c r="E105" s="34">
        <f t="shared" si="38"/>
        <v>0.72</v>
      </c>
      <c r="F105" s="34">
        <f t="shared" si="39"/>
        <v>162.22050000000002</v>
      </c>
      <c r="G105" s="11">
        <f t="shared" si="40"/>
        <v>108.32</v>
      </c>
      <c r="H105" s="8">
        <f t="shared" si="30"/>
        <v>10.283</v>
      </c>
      <c r="I105" s="9">
        <f t="shared" si="50"/>
        <v>0.08498295571570935</v>
      </c>
      <c r="J105" s="10">
        <f t="shared" si="41"/>
        <v>-871.5950170442843</v>
      </c>
      <c r="K105" s="4">
        <f t="shared" si="42"/>
        <v>979.9150170442842</v>
      </c>
      <c r="L105" s="5">
        <f t="shared" si="43"/>
        <v>120688.3722558626</v>
      </c>
      <c r="M105" s="5">
        <f t="shared" si="44"/>
        <v>370973.23411904555</v>
      </c>
      <c r="N105" s="9">
        <f t="shared" si="31"/>
        <v>390111.29646616726</v>
      </c>
      <c r="O105" s="6">
        <f t="shared" si="45"/>
        <v>18.021212347967346</v>
      </c>
      <c r="P105" s="7">
        <f t="shared" si="46"/>
        <v>980</v>
      </c>
      <c r="Q105" s="7">
        <f t="shared" si="47"/>
        <v>120688.3722558626</v>
      </c>
      <c r="R105" s="7">
        <f t="shared" si="48"/>
        <v>370973.23411904555</v>
      </c>
      <c r="S105" s="7">
        <f t="shared" si="49"/>
        <v>979.9150170442842</v>
      </c>
    </row>
    <row r="106" spans="2:19" ht="12.75">
      <c r="B106" s="55">
        <v>990</v>
      </c>
      <c r="C106" s="55">
        <v>0.6539999999999999</v>
      </c>
      <c r="D106" s="55">
        <v>171.71050000000002</v>
      </c>
      <c r="E106" s="34">
        <f t="shared" si="38"/>
        <v>0.6539999999999999</v>
      </c>
      <c r="F106" s="34">
        <f t="shared" si="39"/>
        <v>171.71050000000002</v>
      </c>
      <c r="G106" s="11">
        <f t="shared" si="40"/>
        <v>108.32</v>
      </c>
      <c r="H106" s="8">
        <f t="shared" si="30"/>
        <v>10.283</v>
      </c>
      <c r="I106" s="9">
        <f t="shared" si="50"/>
        <v>0.08570179699832892</v>
      </c>
      <c r="J106" s="10">
        <f t="shared" si="41"/>
        <v>-881.5942982030017</v>
      </c>
      <c r="K106" s="4">
        <f t="shared" si="42"/>
        <v>989.9142982030016</v>
      </c>
      <c r="L106" s="5">
        <f t="shared" si="43"/>
        <v>120688.3780116354</v>
      </c>
      <c r="M106" s="5">
        <f t="shared" si="44"/>
        <v>370973.11435602955</v>
      </c>
      <c r="N106" s="9">
        <f t="shared" si="31"/>
        <v>390111.18435914034</v>
      </c>
      <c r="O106" s="6">
        <f t="shared" si="45"/>
        <v>18.02121859353941</v>
      </c>
      <c r="P106" s="7">
        <f t="shared" si="46"/>
        <v>990</v>
      </c>
      <c r="Q106" s="7">
        <f t="shared" si="47"/>
        <v>120688.3780116354</v>
      </c>
      <c r="R106" s="7">
        <f t="shared" si="48"/>
        <v>370973.11435602955</v>
      </c>
      <c r="S106" s="7">
        <f t="shared" si="49"/>
        <v>989.9142982030016</v>
      </c>
    </row>
    <row r="107" spans="2:19" ht="12.75">
      <c r="B107" s="55">
        <v>1000</v>
      </c>
      <c r="C107" s="55">
        <v>0.7845</v>
      </c>
      <c r="D107" s="55">
        <v>167.4595</v>
      </c>
      <c r="E107" s="34">
        <f t="shared" si="38"/>
        <v>0.7845</v>
      </c>
      <c r="F107" s="34">
        <f t="shared" si="39"/>
        <v>167.4595</v>
      </c>
      <c r="G107" s="11">
        <f t="shared" si="40"/>
        <v>108.32</v>
      </c>
      <c r="H107" s="8">
        <f t="shared" si="30"/>
        <v>10.283</v>
      </c>
      <c r="I107" s="9">
        <f t="shared" si="50"/>
        <v>0.08648971092606317</v>
      </c>
      <c r="J107" s="10">
        <f t="shared" si="41"/>
        <v>-891.593510289074</v>
      </c>
      <c r="K107" s="4">
        <f t="shared" si="42"/>
        <v>999.9135102890739</v>
      </c>
      <c r="L107" s="5">
        <f t="shared" si="43"/>
        <v>120688.37830083437</v>
      </c>
      <c r="M107" s="5">
        <f t="shared" si="44"/>
        <v>370972.9888268532</v>
      </c>
      <c r="N107" s="9">
        <f t="shared" si="31"/>
        <v>390111.06507764413</v>
      </c>
      <c r="O107" s="6">
        <f t="shared" si="45"/>
        <v>18.021224337622805</v>
      </c>
      <c r="P107" s="7">
        <f t="shared" si="46"/>
        <v>1000</v>
      </c>
      <c r="Q107" s="7">
        <f t="shared" si="47"/>
        <v>120688.37830083437</v>
      </c>
      <c r="R107" s="7">
        <f t="shared" si="48"/>
        <v>370972.9888268532</v>
      </c>
      <c r="S107" s="7">
        <f t="shared" si="49"/>
        <v>999.9135102890739</v>
      </c>
    </row>
    <row r="108" spans="2:19" ht="12.75">
      <c r="B108" s="55">
        <v>1010</v>
      </c>
      <c r="C108" s="55">
        <v>1.251</v>
      </c>
      <c r="D108" s="55">
        <v>157.224</v>
      </c>
      <c r="E108" s="34">
        <f t="shared" si="38"/>
        <v>1.251</v>
      </c>
      <c r="F108" s="34">
        <f t="shared" si="39"/>
        <v>157.224</v>
      </c>
      <c r="G108" s="11">
        <f t="shared" si="40"/>
        <v>108.32</v>
      </c>
      <c r="H108" s="8">
        <f t="shared" si="30"/>
        <v>10.283</v>
      </c>
      <c r="I108" s="9">
        <f t="shared" si="50"/>
        <v>0.08806730600278989</v>
      </c>
      <c r="J108" s="10">
        <f t="shared" si="41"/>
        <v>-901.5919326939973</v>
      </c>
      <c r="K108" s="4">
        <f t="shared" si="42"/>
        <v>1009.9119326939972</v>
      </c>
      <c r="L108" s="5">
        <f t="shared" si="43"/>
        <v>120688.40110161695</v>
      </c>
      <c r="M108" s="5">
        <f t="shared" si="44"/>
        <v>370972.812674825</v>
      </c>
      <c r="N108" s="9">
        <f t="shared" si="31"/>
        <v>390110.90462115465</v>
      </c>
      <c r="O108" s="6">
        <f t="shared" si="45"/>
        <v>18.02123552595924</v>
      </c>
      <c r="P108" s="7">
        <f t="shared" si="46"/>
        <v>1010</v>
      </c>
      <c r="Q108" s="7">
        <f t="shared" si="47"/>
        <v>120688.40110161695</v>
      </c>
      <c r="R108" s="7">
        <f t="shared" si="48"/>
        <v>370972.812674825</v>
      </c>
      <c r="S108" s="7">
        <f t="shared" si="49"/>
        <v>1009.9119326939972</v>
      </c>
    </row>
    <row r="109" spans="2:19" ht="12.75">
      <c r="B109" s="55">
        <v>1020</v>
      </c>
      <c r="C109" s="55">
        <v>2.227</v>
      </c>
      <c r="D109" s="55">
        <v>184.075</v>
      </c>
      <c r="E109" s="34">
        <f t="shared" si="38"/>
        <v>2.227</v>
      </c>
      <c r="F109" s="34">
        <f t="shared" si="39"/>
        <v>184.075</v>
      </c>
      <c r="G109" s="11">
        <f t="shared" si="40"/>
        <v>108.32</v>
      </c>
      <c r="H109" s="8">
        <f t="shared" si="30"/>
        <v>10.283</v>
      </c>
      <c r="I109" s="9">
        <f t="shared" si="50"/>
        <v>0.09267295210714366</v>
      </c>
      <c r="J109" s="10">
        <f t="shared" si="41"/>
        <v>-911.5873270478929</v>
      </c>
      <c r="K109" s="4">
        <f t="shared" si="42"/>
        <v>1019.907327047893</v>
      </c>
      <c r="L109" s="5">
        <f t="shared" si="43"/>
        <v>120688.39616286398</v>
      </c>
      <c r="M109" s="5">
        <f t="shared" si="44"/>
        <v>370972.50924885576</v>
      </c>
      <c r="N109" s="9">
        <f t="shared" si="31"/>
        <v>390110.61455279164</v>
      </c>
      <c r="O109" s="6">
        <f t="shared" si="45"/>
        <v>18.021248623036463</v>
      </c>
      <c r="P109" s="7">
        <f t="shared" si="46"/>
        <v>1020</v>
      </c>
      <c r="Q109" s="7">
        <f t="shared" si="47"/>
        <v>120688.39616286398</v>
      </c>
      <c r="R109" s="7">
        <f t="shared" si="48"/>
        <v>370972.50924885576</v>
      </c>
      <c r="S109" s="7">
        <f t="shared" si="49"/>
        <v>1019.907327047893</v>
      </c>
    </row>
    <row r="110" spans="2:19" ht="12.75">
      <c r="B110" s="55">
        <v>1030</v>
      </c>
      <c r="C110" s="55">
        <v>3.23</v>
      </c>
      <c r="D110" s="55">
        <v>262.32</v>
      </c>
      <c r="E110" s="34">
        <f t="shared" si="38"/>
        <v>3.23</v>
      </c>
      <c r="F110" s="34">
        <f t="shared" si="39"/>
        <v>262.32</v>
      </c>
      <c r="G110" s="11">
        <f t="shared" si="40"/>
        <v>108.32</v>
      </c>
      <c r="H110" s="8">
        <f t="shared" si="30"/>
        <v>10.283</v>
      </c>
      <c r="I110" s="9">
        <f t="shared" si="50"/>
        <v>0.10400975459107187</v>
      </c>
      <c r="J110" s="10">
        <f t="shared" si="41"/>
        <v>-921.575990245409</v>
      </c>
      <c r="K110" s="4">
        <f t="shared" si="42"/>
        <v>1029.895990245409</v>
      </c>
      <c r="L110" s="5">
        <f t="shared" si="43"/>
        <v>120688.01359676963</v>
      </c>
      <c r="M110" s="5">
        <f t="shared" si="44"/>
        <v>370972.22596329305</v>
      </c>
      <c r="N110" s="9">
        <f t="shared" si="31"/>
        <v>390110.2268104421</v>
      </c>
      <c r="O110" s="6">
        <f t="shared" si="45"/>
        <v>18.021208063484014</v>
      </c>
      <c r="P110" s="7">
        <f t="shared" si="46"/>
        <v>1030</v>
      </c>
      <c r="Q110" s="7">
        <f t="shared" si="47"/>
        <v>120688.01359676963</v>
      </c>
      <c r="R110" s="7">
        <f t="shared" si="48"/>
        <v>370972.22596329305</v>
      </c>
      <c r="S110" s="7">
        <f t="shared" si="49"/>
        <v>1029.895990245409</v>
      </c>
    </row>
    <row r="111" spans="2:19" ht="12.75">
      <c r="B111" s="55">
        <v>1040</v>
      </c>
      <c r="C111" s="55">
        <v>5.91</v>
      </c>
      <c r="D111" s="55">
        <v>277.87</v>
      </c>
      <c r="E111" s="34">
        <f t="shared" si="38"/>
        <v>5.91</v>
      </c>
      <c r="F111" s="34">
        <f t="shared" si="39"/>
        <v>277.87</v>
      </c>
      <c r="G111" s="11">
        <f t="shared" si="40"/>
        <v>108.32</v>
      </c>
      <c r="H111" s="8">
        <f t="shared" si="30"/>
        <v>10.283</v>
      </c>
      <c r="I111" s="9">
        <f t="shared" si="50"/>
        <v>0.13580241582487318</v>
      </c>
      <c r="J111" s="10">
        <f t="shared" si="41"/>
        <v>-931.5441975841752</v>
      </c>
      <c r="K111" s="4">
        <f t="shared" si="42"/>
        <v>1039.8641975841751</v>
      </c>
      <c r="L111" s="5">
        <f t="shared" si="43"/>
        <v>120687.22986134759</v>
      </c>
      <c r="M111" s="5">
        <f t="shared" si="44"/>
        <v>370972.36949461227</v>
      </c>
      <c r="N111" s="9">
        <f t="shared" si="31"/>
        <v>390110.1208377615</v>
      </c>
      <c r="O111" s="6">
        <f t="shared" si="45"/>
        <v>18.021092080928938</v>
      </c>
      <c r="P111" s="7">
        <f t="shared" si="46"/>
        <v>1040</v>
      </c>
      <c r="Q111" s="7">
        <f t="shared" si="47"/>
        <v>120687.22986134759</v>
      </c>
      <c r="R111" s="7">
        <f t="shared" si="48"/>
        <v>370972.36949461227</v>
      </c>
      <c r="S111" s="7">
        <f t="shared" si="49"/>
        <v>1039.8641975841751</v>
      </c>
    </row>
    <row r="112" spans="2:19" ht="12.75">
      <c r="B112" s="55">
        <v>1050</v>
      </c>
      <c r="C112" s="55">
        <v>8.54</v>
      </c>
      <c r="D112" s="55">
        <v>285.99</v>
      </c>
      <c r="E112" s="34">
        <f t="shared" si="38"/>
        <v>8.54</v>
      </c>
      <c r="F112" s="34">
        <f t="shared" si="39"/>
        <v>285.99</v>
      </c>
      <c r="G112" s="11">
        <f t="shared" si="40"/>
        <v>108.32</v>
      </c>
      <c r="H112" s="8">
        <f t="shared" si="30"/>
        <v>10.283</v>
      </c>
      <c r="I112" s="9">
        <f t="shared" si="50"/>
        <v>0.2152032164828821</v>
      </c>
      <c r="J112" s="10">
        <f t="shared" si="41"/>
        <v>-941.4647967835172</v>
      </c>
      <c r="K112" s="4">
        <f t="shared" si="42"/>
        <v>1049.784796783517</v>
      </c>
      <c r="L112" s="5">
        <f t="shared" si="43"/>
        <v>120686.06553774713</v>
      </c>
      <c r="M112" s="5">
        <f t="shared" si="44"/>
        <v>370972.84495447326</v>
      </c>
      <c r="N112" s="9">
        <f t="shared" si="31"/>
        <v>390110.2127714642</v>
      </c>
      <c r="O112" s="6">
        <f t="shared" si="45"/>
        <v>18.02090786143902</v>
      </c>
      <c r="P112" s="7">
        <f t="shared" si="46"/>
        <v>1050</v>
      </c>
      <c r="Q112" s="7">
        <f t="shared" si="47"/>
        <v>120686.06553774713</v>
      </c>
      <c r="R112" s="7">
        <f t="shared" si="48"/>
        <v>370972.84495447326</v>
      </c>
      <c r="S112" s="7">
        <f t="shared" si="49"/>
        <v>1049.784796783517</v>
      </c>
    </row>
    <row r="113" spans="2:19" ht="12.75">
      <c r="B113" s="55">
        <v>1060</v>
      </c>
      <c r="C113" s="55">
        <v>10.78</v>
      </c>
      <c r="D113" s="55">
        <v>290.93</v>
      </c>
      <c r="E113" s="34">
        <f t="shared" si="38"/>
        <v>10.78</v>
      </c>
      <c r="F113" s="34">
        <f t="shared" si="39"/>
        <v>290.93</v>
      </c>
      <c r="G113" s="11">
        <f t="shared" si="40"/>
        <v>108.32</v>
      </c>
      <c r="H113" s="8">
        <f t="shared" si="30"/>
        <v>10.283</v>
      </c>
      <c r="I113" s="9">
        <f t="shared" si="50"/>
        <v>0.35699465001815867</v>
      </c>
      <c r="J113" s="10">
        <f t="shared" si="41"/>
        <v>-951.3230053499819</v>
      </c>
      <c r="K113" s="4">
        <f t="shared" si="42"/>
        <v>1059.6430053499819</v>
      </c>
      <c r="L113" s="5">
        <f t="shared" si="43"/>
        <v>120684.59428124249</v>
      </c>
      <c r="M113" s="5">
        <f t="shared" si="44"/>
        <v>370973.65187959844</v>
      </c>
      <c r="N113" s="9">
        <f t="shared" si="31"/>
        <v>390110.52496146987</v>
      </c>
      <c r="O113" s="6">
        <f t="shared" si="45"/>
        <v>18.02066571352254</v>
      </c>
      <c r="P113" s="7">
        <f t="shared" si="46"/>
        <v>1060</v>
      </c>
      <c r="Q113" s="7">
        <f t="shared" si="47"/>
        <v>120684.59428124249</v>
      </c>
      <c r="R113" s="7">
        <f t="shared" si="48"/>
        <v>370973.65187959844</v>
      </c>
      <c r="S113" s="7">
        <f t="shared" si="49"/>
        <v>1059.6430053499819</v>
      </c>
    </row>
    <row r="114" spans="2:19" ht="12.75">
      <c r="B114" s="55">
        <v>1070</v>
      </c>
      <c r="C114" s="55">
        <v>12.68</v>
      </c>
      <c r="D114" s="55">
        <v>291.1</v>
      </c>
      <c r="E114" s="34">
        <f t="shared" si="38"/>
        <v>12.68</v>
      </c>
      <c r="F114" s="34">
        <f t="shared" si="39"/>
        <v>291.1</v>
      </c>
      <c r="G114" s="11">
        <f t="shared" si="40"/>
        <v>108.32</v>
      </c>
      <c r="H114" s="8">
        <f t="shared" si="30"/>
        <v>10.283</v>
      </c>
      <c r="I114" s="9">
        <f t="shared" si="50"/>
        <v>0.5658296778449774</v>
      </c>
      <c r="J114" s="10">
        <f t="shared" si="41"/>
        <v>-961.1141703221551</v>
      </c>
      <c r="K114" s="4">
        <f t="shared" si="42"/>
        <v>1069.434170322155</v>
      </c>
      <c r="L114" s="5">
        <f t="shared" si="43"/>
        <v>120682.85712968183</v>
      </c>
      <c r="M114" s="5">
        <f t="shared" si="44"/>
        <v>370974.70800125005</v>
      </c>
      <c r="N114" s="9">
        <f t="shared" si="31"/>
        <v>390110.9918748713</v>
      </c>
      <c r="O114" s="6">
        <f t="shared" si="45"/>
        <v>18.020375107208793</v>
      </c>
      <c r="P114" s="7">
        <f t="shared" si="46"/>
        <v>1070</v>
      </c>
      <c r="Q114" s="7">
        <f t="shared" si="47"/>
        <v>120682.85712968183</v>
      </c>
      <c r="R114" s="7">
        <f t="shared" si="48"/>
        <v>370974.70800125005</v>
      </c>
      <c r="S114" s="7">
        <f t="shared" si="49"/>
        <v>1069.434170322155</v>
      </c>
    </row>
    <row r="115" spans="2:19" ht="12.75">
      <c r="B115" s="55">
        <v>1080</v>
      </c>
      <c r="C115" s="55">
        <v>13.088000000000001</v>
      </c>
      <c r="D115" s="55">
        <v>291.669</v>
      </c>
      <c r="E115" s="34">
        <f t="shared" si="38"/>
        <v>13.088000000000001</v>
      </c>
      <c r="F115" s="34">
        <f t="shared" si="39"/>
        <v>291.669</v>
      </c>
      <c r="G115" s="11">
        <f t="shared" si="40"/>
        <v>108.32</v>
      </c>
      <c r="H115" s="8">
        <f t="shared" si="30"/>
        <v>10.283</v>
      </c>
      <c r="I115" s="9">
        <f t="shared" si="50"/>
        <v>0.8175946840775108</v>
      </c>
      <c r="J115" s="10">
        <f t="shared" si="41"/>
        <v>-970.8624053159225</v>
      </c>
      <c r="K115" s="4">
        <f t="shared" si="42"/>
        <v>1079.1824053159226</v>
      </c>
      <c r="L115" s="5">
        <f t="shared" si="43"/>
        <v>120680.95934460228</v>
      </c>
      <c r="M115" s="5">
        <f t="shared" si="44"/>
        <v>370975.8786106205</v>
      </c>
      <c r="N115" s="9">
        <f t="shared" si="31"/>
        <v>390111.51797819993</v>
      </c>
      <c r="O115" s="6">
        <f t="shared" si="45"/>
        <v>18.02005686487287</v>
      </c>
      <c r="P115" s="7">
        <f t="shared" si="46"/>
        <v>1080</v>
      </c>
      <c r="Q115" s="7">
        <f t="shared" si="47"/>
        <v>120680.95934460228</v>
      </c>
      <c r="R115" s="7">
        <f t="shared" si="48"/>
        <v>370975.8786106205</v>
      </c>
      <c r="S115" s="7">
        <f t="shared" si="49"/>
        <v>1079.1824053159226</v>
      </c>
    </row>
    <row r="116" spans="2:19" ht="12.75">
      <c r="B116" s="55">
        <v>1085</v>
      </c>
      <c r="C116" s="55">
        <v>12.958</v>
      </c>
      <c r="D116" s="55">
        <v>292.827</v>
      </c>
      <c r="E116" s="34">
        <f t="shared" si="38"/>
        <v>12.958</v>
      </c>
      <c r="F116" s="34">
        <f t="shared" si="39"/>
        <v>292.827</v>
      </c>
      <c r="G116" s="11">
        <f t="shared" si="40"/>
        <v>108.32</v>
      </c>
      <c r="H116" s="8">
        <f t="shared" si="30"/>
        <v>10.283</v>
      </c>
      <c r="I116" s="9">
        <f t="shared" si="50"/>
        <v>0.9461962583742789</v>
      </c>
      <c r="J116" s="10">
        <f t="shared" si="41"/>
        <v>-975.7338037416258</v>
      </c>
      <c r="K116" s="4">
        <f t="shared" si="42"/>
        <v>1084.0538037416259</v>
      </c>
      <c r="L116" s="5">
        <f t="shared" si="43"/>
        <v>120680.00941397694</v>
      </c>
      <c r="M116" s="5">
        <f t="shared" si="44"/>
        <v>370976.4845059787</v>
      </c>
      <c r="N116" s="9">
        <f t="shared" si="31"/>
        <v>390111.8002939314</v>
      </c>
      <c r="O116" s="6">
        <f t="shared" si="45"/>
        <v>18.019896663527327</v>
      </c>
      <c r="P116" s="7">
        <f t="shared" si="46"/>
        <v>1085</v>
      </c>
      <c r="Q116" s="7">
        <f t="shared" si="47"/>
        <v>120680.00941397694</v>
      </c>
      <c r="R116" s="7">
        <f t="shared" si="48"/>
        <v>370976.4845059787</v>
      </c>
      <c r="S116" s="7">
        <f t="shared" si="49"/>
        <v>1084.0538037416259</v>
      </c>
    </row>
    <row r="117" spans="2:19" ht="12.75">
      <c r="B117" s="55">
        <v>1090</v>
      </c>
      <c r="C117" s="55">
        <v>12.965</v>
      </c>
      <c r="D117" s="55">
        <v>291.91200000000003</v>
      </c>
      <c r="E117" s="34">
        <f t="shared" si="38"/>
        <v>12.965</v>
      </c>
      <c r="F117" s="34">
        <f t="shared" si="39"/>
        <v>291.91200000000003</v>
      </c>
      <c r="G117" s="11">
        <f t="shared" si="40"/>
        <v>108.32</v>
      </c>
      <c r="H117" s="8">
        <f t="shared" si="30"/>
        <v>10.283</v>
      </c>
      <c r="I117" s="9">
        <f t="shared" si="50"/>
        <v>1.0735912530851746</v>
      </c>
      <c r="J117" s="10">
        <f t="shared" si="41"/>
        <v>-980.6064087469149</v>
      </c>
      <c r="K117" s="4">
        <f t="shared" si="42"/>
        <v>1088.9264087469148</v>
      </c>
      <c r="L117" s="5">
        <f t="shared" si="43"/>
        <v>120679.06517335221</v>
      </c>
      <c r="M117" s="5">
        <f t="shared" si="44"/>
        <v>370977.08959283616</v>
      </c>
      <c r="N117" s="9">
        <f t="shared" si="31"/>
        <v>390112.08360403986</v>
      </c>
      <c r="O117" s="6">
        <f t="shared" si="45"/>
        <v>18.019737293846692</v>
      </c>
      <c r="P117" s="7">
        <f t="shared" si="46"/>
        <v>1090</v>
      </c>
      <c r="Q117" s="7">
        <f t="shared" si="47"/>
        <v>120679.06517335221</v>
      </c>
      <c r="R117" s="7">
        <f t="shared" si="48"/>
        <v>370977.08959283616</v>
      </c>
      <c r="S117" s="7">
        <f t="shared" si="49"/>
        <v>1088.9264087469148</v>
      </c>
    </row>
    <row r="118" spans="2:19" ht="12.75">
      <c r="B118" s="55">
        <v>1095</v>
      </c>
      <c r="C118" s="55">
        <v>12.909</v>
      </c>
      <c r="D118" s="55">
        <v>290.159</v>
      </c>
      <c r="E118" s="34">
        <f t="shared" si="38"/>
        <v>12.909</v>
      </c>
      <c r="F118" s="34">
        <f t="shared" si="39"/>
        <v>290.159</v>
      </c>
      <c r="G118" s="11">
        <f t="shared" si="40"/>
        <v>108.32</v>
      </c>
      <c r="H118" s="8">
        <f t="shared" si="30"/>
        <v>10.283</v>
      </c>
      <c r="I118" s="9">
        <f t="shared" si="50"/>
        <v>1.2005071414915252</v>
      </c>
      <c r="J118" s="10">
        <f t="shared" si="41"/>
        <v>-985.4794928585086</v>
      </c>
      <c r="K118" s="4">
        <f t="shared" si="42"/>
        <v>1093.7994928585085</v>
      </c>
      <c r="L118" s="5">
        <f t="shared" si="43"/>
        <v>120678.10888191502</v>
      </c>
      <c r="M118" s="5">
        <f t="shared" si="44"/>
        <v>370977.67145014554</v>
      </c>
      <c r="N118" s="9">
        <f t="shared" si="31"/>
        <v>390112.3410991858</v>
      </c>
      <c r="O118" s="6">
        <f t="shared" si="45"/>
        <v>18.019577296696394</v>
      </c>
      <c r="P118" s="7">
        <f t="shared" si="46"/>
        <v>1095</v>
      </c>
      <c r="Q118" s="7">
        <f t="shared" si="47"/>
        <v>120678.10888191502</v>
      </c>
      <c r="R118" s="7">
        <f t="shared" si="48"/>
        <v>370977.67145014554</v>
      </c>
      <c r="S118" s="7">
        <f t="shared" si="49"/>
        <v>1093.7994928585085</v>
      </c>
    </row>
    <row r="119" spans="2:19" ht="12.75">
      <c r="B119" s="55">
        <v>1100</v>
      </c>
      <c r="C119" s="55">
        <v>14.2405</v>
      </c>
      <c r="D119" s="55">
        <v>291.0195</v>
      </c>
      <c r="E119" s="34">
        <f t="shared" si="38"/>
        <v>14.2405</v>
      </c>
      <c r="F119" s="34">
        <f t="shared" si="39"/>
        <v>291.0195</v>
      </c>
      <c r="G119" s="11">
        <f t="shared" si="40"/>
        <v>108.32</v>
      </c>
      <c r="H119" s="8">
        <f t="shared" si="30"/>
        <v>10.283</v>
      </c>
      <c r="I119" s="9">
        <f t="shared" si="50"/>
        <v>1.3401844800177747</v>
      </c>
      <c r="J119" s="10">
        <f t="shared" si="41"/>
        <v>-990.3398155199823</v>
      </c>
      <c r="K119" s="4">
        <f t="shared" si="42"/>
        <v>1098.6598155199822</v>
      </c>
      <c r="L119" s="5">
        <f t="shared" si="43"/>
        <v>120677.10159197531</v>
      </c>
      <c r="M119" s="5">
        <f t="shared" si="44"/>
        <v>370978.2736383252</v>
      </c>
      <c r="N119" s="9">
        <f t="shared" si="31"/>
        <v>390112.6021552137</v>
      </c>
      <c r="O119" s="6">
        <f t="shared" si="45"/>
        <v>18.01940925330873</v>
      </c>
      <c r="P119" s="7">
        <f t="shared" si="46"/>
        <v>1100</v>
      </c>
      <c r="Q119" s="7">
        <f t="shared" si="47"/>
        <v>120677.10159197531</v>
      </c>
      <c r="R119" s="7">
        <f t="shared" si="48"/>
        <v>370978.2736383252</v>
      </c>
      <c r="S119" s="7">
        <f t="shared" si="49"/>
        <v>1098.6598155199822</v>
      </c>
    </row>
    <row r="120" spans="2:19" ht="12.75">
      <c r="B120" s="55">
        <v>1105</v>
      </c>
      <c r="C120" s="55">
        <v>14.969</v>
      </c>
      <c r="D120" s="55">
        <v>290.308</v>
      </c>
      <c r="E120" s="34">
        <f t="shared" si="38"/>
        <v>14.969</v>
      </c>
      <c r="F120" s="34">
        <f t="shared" si="39"/>
        <v>290.308</v>
      </c>
      <c r="G120" s="11">
        <f t="shared" si="40"/>
        <v>108.32</v>
      </c>
      <c r="H120" s="8">
        <f t="shared" si="30"/>
        <v>10.283</v>
      </c>
      <c r="I120" s="9">
        <f t="shared" si="50"/>
        <v>1.5017431309411062</v>
      </c>
      <c r="J120" s="10">
        <f t="shared" si="41"/>
        <v>-995.1782568690589</v>
      </c>
      <c r="K120" s="4">
        <f t="shared" si="42"/>
        <v>1103.4982568690589</v>
      </c>
      <c r="L120" s="5">
        <f t="shared" si="43"/>
        <v>120676.02031707043</v>
      </c>
      <c r="M120" s="5">
        <f t="shared" si="44"/>
        <v>370978.921966862</v>
      </c>
      <c r="N120" s="9">
        <f t="shared" si="31"/>
        <v>390112.88420566305</v>
      </c>
      <c r="O120" s="6">
        <f t="shared" si="45"/>
        <v>18.019228780692934</v>
      </c>
      <c r="P120" s="7">
        <f t="shared" si="46"/>
        <v>1105</v>
      </c>
      <c r="Q120" s="7">
        <f t="shared" si="47"/>
        <v>120676.02031707043</v>
      </c>
      <c r="R120" s="7">
        <f t="shared" si="48"/>
        <v>370978.921966862</v>
      </c>
      <c r="S120" s="7">
        <f t="shared" si="49"/>
        <v>1103.4982568690589</v>
      </c>
    </row>
    <row r="121" spans="2:19" ht="12.75">
      <c r="B121" s="55">
        <v>1110</v>
      </c>
      <c r="C121" s="55">
        <v>16.284</v>
      </c>
      <c r="D121" s="55">
        <v>290.9855</v>
      </c>
      <c r="E121" s="34">
        <f t="shared" si="38"/>
        <v>16.284</v>
      </c>
      <c r="F121" s="34">
        <f t="shared" si="39"/>
        <v>290.9855</v>
      </c>
      <c r="G121" s="11">
        <f t="shared" si="40"/>
        <v>108.32</v>
      </c>
      <c r="H121" s="8">
        <f t="shared" si="30"/>
        <v>10.283</v>
      </c>
      <c r="I121" s="9">
        <f t="shared" si="50"/>
        <v>1.6865527055830585</v>
      </c>
      <c r="J121" s="10">
        <f t="shared" si="41"/>
        <v>-999.993447294417</v>
      </c>
      <c r="K121" s="4">
        <f t="shared" si="42"/>
        <v>1108.313447294417</v>
      </c>
      <c r="L121" s="5">
        <f t="shared" si="43"/>
        <v>120674.86501194659</v>
      </c>
      <c r="M121" s="5">
        <f t="shared" si="44"/>
        <v>370979.6142177113</v>
      </c>
      <c r="N121" s="9">
        <f t="shared" si="31"/>
        <v>390113.1851280772</v>
      </c>
      <c r="O121" s="6">
        <f t="shared" si="45"/>
        <v>18.019035973354004</v>
      </c>
      <c r="P121" s="7">
        <f t="shared" si="46"/>
        <v>1110</v>
      </c>
      <c r="Q121" s="7">
        <f t="shared" si="47"/>
        <v>120674.86501194659</v>
      </c>
      <c r="R121" s="7">
        <f t="shared" si="48"/>
        <v>370979.6142177113</v>
      </c>
      <c r="S121" s="7">
        <f t="shared" si="49"/>
        <v>1108.313447294417</v>
      </c>
    </row>
    <row r="122" spans="2:19" ht="12.75">
      <c r="B122" s="55">
        <v>1115</v>
      </c>
      <c r="C122" s="55">
        <v>16.653</v>
      </c>
      <c r="D122" s="55">
        <v>290.663</v>
      </c>
      <c r="E122" s="34">
        <f>IF($E$5=1,(C122-INT(C122))/0.6+INT(C122),C122)</f>
        <v>16.653</v>
      </c>
      <c r="F122" s="34">
        <f>IF($F$5=1,(D122-INT(D122))/0.6+INT(D122),D122)</f>
        <v>290.663</v>
      </c>
      <c r="G122" s="11">
        <f>G121</f>
        <v>108.32</v>
      </c>
      <c r="H122" s="8">
        <f>H121</f>
        <v>10.283</v>
      </c>
      <c r="I122" s="9">
        <f t="shared" si="50"/>
        <v>1.8916740278500965</v>
      </c>
      <c r="J122" s="10">
        <f>G122-B122+I122</f>
        <v>-1004.78832597215</v>
      </c>
      <c r="K122" s="4">
        <f>G$5-J122</f>
        <v>1113.10832597215</v>
      </c>
      <c r="L122" s="5">
        <f>IF(D122="",L121,(B122-B121)*SIN(RADIANS((E121+E122)/2))*SIN(RADIANS(IF(ABS(F121-F122)&gt;180,(F121+F122+360)/2+H120,(F121+F122)/2+H120)))+L121)</f>
        <v>120673.6513966858</v>
      </c>
      <c r="M122" s="5">
        <f>IF(D122="",M120,(B122-B121)*SIN(RADIANS((E121+E122)/2))*COS(RADIANS(IF(ABS(F121-F122)&gt;180,(F121+F122+360)/2+H120,(F121+F122)/2+H120)))+M121)</f>
        <v>370980.34652670665</v>
      </c>
      <c r="N122" s="9">
        <f t="shared" si="31"/>
        <v>390113.50611134217</v>
      </c>
      <c r="O122" s="6">
        <f>IF(N122=0,0,ABS(IF(L122&lt;=0,360,0)-DEGREES(ACOS(M122/N122))))</f>
        <v>18.018833202467103</v>
      </c>
      <c r="P122" s="7">
        <f>B122</f>
        <v>1115</v>
      </c>
      <c r="Q122" s="7">
        <f>L122</f>
        <v>120673.6513966858</v>
      </c>
      <c r="R122" s="7">
        <f>M122</f>
        <v>370980.34652670665</v>
      </c>
      <c r="S122" s="7">
        <f>K122</f>
        <v>1113.10832597215</v>
      </c>
    </row>
    <row r="123" spans="2:19" ht="12.75">
      <c r="B123" s="55">
        <v>1120</v>
      </c>
      <c r="C123" s="55">
        <v>18.2955</v>
      </c>
      <c r="D123" s="55">
        <v>291.7365</v>
      </c>
      <c r="E123" s="34">
        <f aca="true" t="shared" si="51" ref="E123:E186">IF($E$5=1,(C123-INT(C123))/0.6+INT(C123),C123)</f>
        <v>18.2955</v>
      </c>
      <c r="F123" s="34">
        <f aca="true" t="shared" si="52" ref="F123:F186">IF($F$5=1,(D123-INT(D123))/0.6+INT(D123),D123)</f>
        <v>291.7365</v>
      </c>
      <c r="G123" s="11">
        <f aca="true" t="shared" si="53" ref="G123:G186">G122</f>
        <v>108.32</v>
      </c>
      <c r="H123" s="8">
        <f aca="true" t="shared" si="54" ref="H123:H186">H122</f>
        <v>10.283</v>
      </c>
      <c r="I123" s="9">
        <f t="shared" si="50"/>
        <v>2.122414036278297</v>
      </c>
      <c r="J123" s="10">
        <f aca="true" t="shared" si="55" ref="J123:J186">G123-B123+I123</f>
        <v>-1009.5575859637217</v>
      </c>
      <c r="K123" s="4">
        <f aca="true" t="shared" si="56" ref="K123:K186">G$5-J123</f>
        <v>1117.8775859637217</v>
      </c>
      <c r="L123" s="5">
        <f aca="true" t="shared" si="57" ref="L123:L186">IF(D123="",L122,(B123-B122)*SIN(RADIANS((E122+E123)/2))*SIN(RADIANS(IF(ABS(F122-F123)&gt;180,(F122+F123+360)/2+H121,(F122+F123)/2+H121)))+L122)</f>
        <v>120672.37101878144</v>
      </c>
      <c r="M123" s="5">
        <f aca="true" t="shared" si="58" ref="M123:M186">IF(D123="",M121,(B123-B122)*SIN(RADIANS((E122+E123)/2))*COS(RADIANS(IF(ABS(F122-F123)&gt;180,(F122+F123+360)/2+H121,(F122+F123)/2+H121)))+M122)</f>
        <v>370981.13061315264</v>
      </c>
      <c r="N123" s="9">
        <f t="shared" si="31"/>
        <v>390113.8556861413</v>
      </c>
      <c r="O123" s="6">
        <f aca="true" t="shared" si="59" ref="O123:O186">IF(N123=0,0,ABS(IF(L123&lt;=0,360,0)-DEGREES(ACOS(M123/N123))))</f>
        <v>18.018618755143418</v>
      </c>
      <c r="P123" s="7">
        <f aca="true" t="shared" si="60" ref="P123:P186">B123</f>
        <v>1120</v>
      </c>
      <c r="Q123" s="7">
        <f aca="true" t="shared" si="61" ref="Q123:Q186">L123</f>
        <v>120672.37101878144</v>
      </c>
      <c r="R123" s="7">
        <f aca="true" t="shared" si="62" ref="R123:R186">M123</f>
        <v>370981.13061315264</v>
      </c>
      <c r="S123" s="7">
        <f aca="true" t="shared" si="63" ref="S123:S186">K123</f>
        <v>1117.8775859637217</v>
      </c>
    </row>
    <row r="124" spans="2:19" ht="12.75">
      <c r="B124" s="55">
        <v>1125</v>
      </c>
      <c r="C124" s="55">
        <v>18.905</v>
      </c>
      <c r="D124" s="55">
        <v>291.695</v>
      </c>
      <c r="E124" s="34">
        <f t="shared" si="51"/>
        <v>18.905</v>
      </c>
      <c r="F124" s="34">
        <f t="shared" si="52"/>
        <v>291.695</v>
      </c>
      <c r="G124" s="11">
        <f t="shared" si="53"/>
        <v>108.32</v>
      </c>
      <c r="H124" s="8">
        <f t="shared" si="54"/>
        <v>10.283</v>
      </c>
      <c r="I124" s="9">
        <f t="shared" si="50"/>
        <v>2.3835789448881375</v>
      </c>
      <c r="J124" s="10">
        <f t="shared" si="55"/>
        <v>-1014.296421055112</v>
      </c>
      <c r="K124" s="4">
        <f t="shared" si="56"/>
        <v>1122.616421055112</v>
      </c>
      <c r="L124" s="5">
        <f t="shared" si="57"/>
        <v>120671.01851863383</v>
      </c>
      <c r="M124" s="5">
        <f t="shared" si="58"/>
        <v>370981.97570801555</v>
      </c>
      <c r="N124" s="9">
        <f t="shared" si="31"/>
        <v>390114.24097377824</v>
      </c>
      <c r="O124" s="6">
        <f t="shared" si="59"/>
        <v>18.018391463543566</v>
      </c>
      <c r="P124" s="7">
        <f t="shared" si="60"/>
        <v>1125</v>
      </c>
      <c r="Q124" s="7">
        <f t="shared" si="61"/>
        <v>120671.01851863383</v>
      </c>
      <c r="R124" s="7">
        <f t="shared" si="62"/>
        <v>370981.97570801555</v>
      </c>
      <c r="S124" s="7">
        <f t="shared" si="63"/>
        <v>1122.616421055112</v>
      </c>
    </row>
    <row r="125" spans="2:19" ht="12.75">
      <c r="B125" s="55">
        <v>1130</v>
      </c>
      <c r="C125" s="55">
        <v>20.990000000000002</v>
      </c>
      <c r="D125" s="55">
        <v>292.188</v>
      </c>
      <c r="E125" s="34">
        <f t="shared" si="51"/>
        <v>20.990000000000002</v>
      </c>
      <c r="F125" s="34">
        <f t="shared" si="52"/>
        <v>292.188</v>
      </c>
      <c r="G125" s="11">
        <f t="shared" si="53"/>
        <v>108.32</v>
      </c>
      <c r="H125" s="8">
        <f t="shared" si="54"/>
        <v>10.283</v>
      </c>
      <c r="I125" s="9">
        <f t="shared" si="50"/>
        <v>2.683550851974273</v>
      </c>
      <c r="J125" s="10">
        <f t="shared" si="55"/>
        <v>-1018.9964491480258</v>
      </c>
      <c r="K125" s="4">
        <f t="shared" si="56"/>
        <v>1127.3164491480259</v>
      </c>
      <c r="L125" s="5">
        <f t="shared" si="57"/>
        <v>120669.5754755407</v>
      </c>
      <c r="M125" s="5">
        <f t="shared" si="58"/>
        <v>370982.88530273695</v>
      </c>
      <c r="N125" s="9">
        <f t="shared" si="31"/>
        <v>390114.6595976507</v>
      </c>
      <c r="O125" s="6">
        <f t="shared" si="59"/>
        <v>18.018148596401016</v>
      </c>
      <c r="P125" s="7">
        <f t="shared" si="60"/>
        <v>1130</v>
      </c>
      <c r="Q125" s="7">
        <f t="shared" si="61"/>
        <v>120669.5754755407</v>
      </c>
      <c r="R125" s="7">
        <f t="shared" si="62"/>
        <v>370982.88530273695</v>
      </c>
      <c r="S125" s="7">
        <f t="shared" si="63"/>
        <v>1127.3164491480259</v>
      </c>
    </row>
    <row r="126" spans="2:19" ht="12.75">
      <c r="B126" s="55">
        <v>1135</v>
      </c>
      <c r="C126" s="55">
        <v>21.893</v>
      </c>
      <c r="D126" s="55">
        <v>291.78</v>
      </c>
      <c r="E126" s="34">
        <f t="shared" si="51"/>
        <v>21.893</v>
      </c>
      <c r="F126" s="34">
        <f t="shared" si="52"/>
        <v>291.78</v>
      </c>
      <c r="G126" s="11">
        <f t="shared" si="53"/>
        <v>108.32</v>
      </c>
      <c r="H126" s="8">
        <f t="shared" si="54"/>
        <v>10.283</v>
      </c>
      <c r="I126" s="9">
        <f t="shared" si="50"/>
        <v>3.0295944161989388</v>
      </c>
      <c r="J126" s="10">
        <f t="shared" si="55"/>
        <v>-1023.6504055838011</v>
      </c>
      <c r="K126" s="4">
        <f t="shared" si="56"/>
        <v>1131.970405583801</v>
      </c>
      <c r="L126" s="5">
        <f t="shared" si="57"/>
        <v>120668.02998146933</v>
      </c>
      <c r="M126" s="5">
        <f t="shared" si="58"/>
        <v>370983.86107810517</v>
      </c>
      <c r="N126" s="9">
        <f t="shared" si="31"/>
        <v>390115.1094741494</v>
      </c>
      <c r="O126" s="6">
        <f t="shared" si="59"/>
        <v>18.017888414319632</v>
      </c>
      <c r="P126" s="7">
        <f t="shared" si="60"/>
        <v>1135</v>
      </c>
      <c r="Q126" s="7">
        <f t="shared" si="61"/>
        <v>120668.02998146933</v>
      </c>
      <c r="R126" s="7">
        <f t="shared" si="62"/>
        <v>370983.86107810517</v>
      </c>
      <c r="S126" s="7">
        <f t="shared" si="63"/>
        <v>1131.970405583801</v>
      </c>
    </row>
    <row r="127" spans="2:19" ht="12.75">
      <c r="B127" s="55">
        <v>1140</v>
      </c>
      <c r="C127" s="55">
        <v>23.8465</v>
      </c>
      <c r="D127" s="55">
        <v>292.5185</v>
      </c>
      <c r="E127" s="34">
        <f t="shared" si="51"/>
        <v>23.8465</v>
      </c>
      <c r="F127" s="34">
        <f t="shared" si="52"/>
        <v>292.5185</v>
      </c>
      <c r="G127" s="11">
        <f t="shared" si="53"/>
        <v>108.32</v>
      </c>
      <c r="H127" s="8">
        <f t="shared" si="54"/>
        <v>10.283</v>
      </c>
      <c r="I127" s="9">
        <f t="shared" si="50"/>
        <v>3.422640816868342</v>
      </c>
      <c r="J127" s="10">
        <f t="shared" si="55"/>
        <v>-1028.2573591831317</v>
      </c>
      <c r="K127" s="4">
        <f t="shared" si="56"/>
        <v>1136.5773591831316</v>
      </c>
      <c r="L127" s="5">
        <f t="shared" si="57"/>
        <v>120666.38988013436</v>
      </c>
      <c r="M127" s="5">
        <f t="shared" si="58"/>
        <v>370984.90321348247</v>
      </c>
      <c r="N127" s="9">
        <f t="shared" si="31"/>
        <v>390115.59320158116</v>
      </c>
      <c r="O127" s="6">
        <f t="shared" si="59"/>
        <v>18.017612004778005</v>
      </c>
      <c r="P127" s="7">
        <f t="shared" si="60"/>
        <v>1140</v>
      </c>
      <c r="Q127" s="7">
        <f t="shared" si="61"/>
        <v>120666.38988013436</v>
      </c>
      <c r="R127" s="7">
        <f t="shared" si="62"/>
        <v>370984.90321348247</v>
      </c>
      <c r="S127" s="7">
        <f t="shared" si="63"/>
        <v>1136.5773591831316</v>
      </c>
    </row>
    <row r="128" spans="2:19" ht="12.75">
      <c r="B128" s="55">
        <v>1145</v>
      </c>
      <c r="C128" s="55">
        <v>24.951</v>
      </c>
      <c r="D128" s="55">
        <v>291.871</v>
      </c>
      <c r="E128" s="34">
        <f t="shared" si="51"/>
        <v>24.951</v>
      </c>
      <c r="F128" s="34">
        <f t="shared" si="52"/>
        <v>291.871</v>
      </c>
      <c r="G128" s="11">
        <f t="shared" si="53"/>
        <v>108.32</v>
      </c>
      <c r="H128" s="8">
        <f t="shared" si="54"/>
        <v>10.283</v>
      </c>
      <c r="I128" s="9">
        <f t="shared" si="50"/>
        <v>3.869177451218249</v>
      </c>
      <c r="J128" s="10">
        <f t="shared" si="55"/>
        <v>-1032.8108225487817</v>
      </c>
      <c r="K128" s="4">
        <f t="shared" si="56"/>
        <v>1141.1308225487817</v>
      </c>
      <c r="L128" s="5">
        <f t="shared" si="57"/>
        <v>120664.64748938114</v>
      </c>
      <c r="M128" s="5">
        <f t="shared" si="58"/>
        <v>370986.0122877995</v>
      </c>
      <c r="N128" s="9">
        <f t="shared" si="31"/>
        <v>390116.1089559619</v>
      </c>
      <c r="O128" s="6">
        <f t="shared" si="59"/>
        <v>18.017318268669218</v>
      </c>
      <c r="P128" s="7">
        <f t="shared" si="60"/>
        <v>1145</v>
      </c>
      <c r="Q128" s="7">
        <f t="shared" si="61"/>
        <v>120664.64748938114</v>
      </c>
      <c r="R128" s="7">
        <f t="shared" si="62"/>
        <v>370986.0122877995</v>
      </c>
      <c r="S128" s="7">
        <f t="shared" si="63"/>
        <v>1141.1308225487817</v>
      </c>
    </row>
    <row r="129" spans="2:19" ht="12.75">
      <c r="B129" s="55">
        <v>1150</v>
      </c>
      <c r="C129" s="55">
        <v>26.35</v>
      </c>
      <c r="D129" s="55">
        <v>291.874</v>
      </c>
      <c r="E129" s="34">
        <f t="shared" si="51"/>
        <v>26.35</v>
      </c>
      <c r="F129" s="34">
        <f t="shared" si="52"/>
        <v>291.874</v>
      </c>
      <c r="G129" s="11">
        <f t="shared" si="53"/>
        <v>108.32</v>
      </c>
      <c r="H129" s="8">
        <f t="shared" si="54"/>
        <v>10.283</v>
      </c>
      <c r="I129" s="9">
        <f t="shared" si="50"/>
        <v>4.361920753458118</v>
      </c>
      <c r="J129" s="10">
        <f t="shared" si="55"/>
        <v>-1037.3180792465419</v>
      </c>
      <c r="K129" s="4">
        <f t="shared" si="56"/>
        <v>1145.6380792465418</v>
      </c>
      <c r="L129" s="5">
        <f t="shared" si="57"/>
        <v>120662.81509176783</v>
      </c>
      <c r="M129" s="5">
        <f t="shared" si="58"/>
        <v>370987.1642235821</v>
      </c>
      <c r="N129" s="9">
        <f t="shared" si="31"/>
        <v>390116.6376412639</v>
      </c>
      <c r="O129" s="6">
        <f t="shared" si="59"/>
        <v>18.017010015347445</v>
      </c>
      <c r="P129" s="7">
        <f t="shared" si="60"/>
        <v>1150</v>
      </c>
      <c r="Q129" s="7">
        <f t="shared" si="61"/>
        <v>120662.81509176783</v>
      </c>
      <c r="R129" s="7">
        <f t="shared" si="62"/>
        <v>370987.1642235821</v>
      </c>
      <c r="S129" s="7">
        <f t="shared" si="63"/>
        <v>1145.6380792465418</v>
      </c>
    </row>
    <row r="130" spans="2:19" ht="12.75">
      <c r="B130" s="55">
        <v>1155</v>
      </c>
      <c r="C130" s="55">
        <v>26.971</v>
      </c>
      <c r="D130" s="55">
        <v>290.549</v>
      </c>
      <c r="E130" s="34">
        <f t="shared" si="51"/>
        <v>26.971</v>
      </c>
      <c r="F130" s="34">
        <f t="shared" si="52"/>
        <v>290.549</v>
      </c>
      <c r="G130" s="11">
        <f t="shared" si="53"/>
        <v>108.32</v>
      </c>
      <c r="H130" s="8">
        <f t="shared" si="54"/>
        <v>10.283</v>
      </c>
      <c r="I130" s="9">
        <f t="shared" si="50"/>
        <v>4.893516059500231</v>
      </c>
      <c r="J130" s="10">
        <f t="shared" si="55"/>
        <v>-1041.7864839405</v>
      </c>
      <c r="K130" s="4">
        <f t="shared" si="56"/>
        <v>1150.1064839404999</v>
      </c>
      <c r="L130" s="5">
        <f t="shared" si="57"/>
        <v>120660.90206826419</v>
      </c>
      <c r="M130" s="5">
        <f t="shared" si="58"/>
        <v>370988.33627331036</v>
      </c>
      <c r="N130" s="9">
        <f t="shared" si="31"/>
        <v>390117.1605284316</v>
      </c>
      <c r="O130" s="6">
        <f t="shared" si="59"/>
        <v>18.01668958842699</v>
      </c>
      <c r="P130" s="7">
        <f t="shared" si="60"/>
        <v>1155</v>
      </c>
      <c r="Q130" s="7">
        <f t="shared" si="61"/>
        <v>120660.90206826419</v>
      </c>
      <c r="R130" s="7">
        <f t="shared" si="62"/>
        <v>370988.33627331036</v>
      </c>
      <c r="S130" s="7">
        <f t="shared" si="63"/>
        <v>1150.1064839404999</v>
      </c>
    </row>
    <row r="131" spans="2:19" ht="12.75">
      <c r="B131" s="55">
        <v>1160</v>
      </c>
      <c r="C131" s="55">
        <v>28.630499999999998</v>
      </c>
      <c r="D131" s="55">
        <v>291.9935</v>
      </c>
      <c r="E131" s="34">
        <f t="shared" si="51"/>
        <v>28.630499999999998</v>
      </c>
      <c r="F131" s="34">
        <f t="shared" si="52"/>
        <v>291.9935</v>
      </c>
      <c r="G131" s="11">
        <f t="shared" si="53"/>
        <v>108.32</v>
      </c>
      <c r="H131" s="8">
        <f t="shared" si="54"/>
        <v>10.283</v>
      </c>
      <c r="I131" s="9">
        <f t="shared" si="50"/>
        <v>5.470641708737967</v>
      </c>
      <c r="J131" s="10">
        <f t="shared" si="55"/>
        <v>-1046.209358291262</v>
      </c>
      <c r="K131" s="4">
        <f t="shared" si="56"/>
        <v>1154.529358291262</v>
      </c>
      <c r="L131" s="5">
        <f t="shared" si="57"/>
        <v>120658.91487357284</v>
      </c>
      <c r="M131" s="5">
        <f t="shared" si="58"/>
        <v>370989.556617416</v>
      </c>
      <c r="N131" s="9">
        <f t="shared" si="31"/>
        <v>390117.70641391684</v>
      </c>
      <c r="O131" s="6">
        <f t="shared" si="59"/>
        <v>18.01635660936605</v>
      </c>
      <c r="P131" s="7">
        <f t="shared" si="60"/>
        <v>1160</v>
      </c>
      <c r="Q131" s="7">
        <f t="shared" si="61"/>
        <v>120658.91487357284</v>
      </c>
      <c r="R131" s="7">
        <f t="shared" si="62"/>
        <v>370989.556617416</v>
      </c>
      <c r="S131" s="7">
        <f t="shared" si="63"/>
        <v>1154.529358291262</v>
      </c>
    </row>
    <row r="132" spans="2:19" ht="12.75">
      <c r="B132" s="55">
        <v>1165</v>
      </c>
      <c r="C132" s="55">
        <v>29.356</v>
      </c>
      <c r="D132" s="55">
        <v>289.57</v>
      </c>
      <c r="E132" s="34">
        <f t="shared" si="51"/>
        <v>29.356</v>
      </c>
      <c r="F132" s="34">
        <f t="shared" si="52"/>
        <v>289.57</v>
      </c>
      <c r="G132" s="11">
        <f t="shared" si="53"/>
        <v>108.32</v>
      </c>
      <c r="H132" s="8">
        <f t="shared" si="54"/>
        <v>10.283</v>
      </c>
      <c r="I132" s="9">
        <f t="shared" si="50"/>
        <v>6.097257626950048</v>
      </c>
      <c r="J132" s="10">
        <f t="shared" si="55"/>
        <v>-1050.58274237305</v>
      </c>
      <c r="K132" s="4">
        <f t="shared" si="56"/>
        <v>1158.90274237305</v>
      </c>
      <c r="L132" s="5">
        <f t="shared" si="57"/>
        <v>120656.83891235775</v>
      </c>
      <c r="M132" s="5">
        <f t="shared" si="58"/>
        <v>370990.80717597384</v>
      </c>
      <c r="N132" s="9">
        <f t="shared" si="31"/>
        <v>390118.2535916555</v>
      </c>
      <c r="O132" s="6">
        <f t="shared" si="59"/>
        <v>18.016009861048307</v>
      </c>
      <c r="P132" s="7">
        <f t="shared" si="60"/>
        <v>1165</v>
      </c>
      <c r="Q132" s="7">
        <f t="shared" si="61"/>
        <v>120656.83891235775</v>
      </c>
      <c r="R132" s="7">
        <f t="shared" si="62"/>
        <v>370990.80717597384</v>
      </c>
      <c r="S132" s="7">
        <f t="shared" si="63"/>
        <v>1158.90274237305</v>
      </c>
    </row>
    <row r="133" spans="2:19" ht="12.75">
      <c r="B133" s="55">
        <v>1170</v>
      </c>
      <c r="C133" s="55">
        <v>31.0575</v>
      </c>
      <c r="D133" s="55">
        <v>291.019</v>
      </c>
      <c r="E133" s="34">
        <f t="shared" si="51"/>
        <v>31.0575</v>
      </c>
      <c r="F133" s="34">
        <f t="shared" si="52"/>
        <v>291.019</v>
      </c>
      <c r="G133" s="11">
        <f t="shared" si="53"/>
        <v>108.32</v>
      </c>
      <c r="H133" s="8">
        <f t="shared" si="54"/>
        <v>10.283</v>
      </c>
      <c r="I133" s="9">
        <f t="shared" si="50"/>
        <v>6.776179950375974</v>
      </c>
      <c r="J133" s="10">
        <f t="shared" si="55"/>
        <v>-1054.903820049624</v>
      </c>
      <c r="K133" s="4">
        <f t="shared" si="56"/>
        <v>1163.223820049624</v>
      </c>
      <c r="L133" s="5">
        <f t="shared" si="57"/>
        <v>120654.67311942321</v>
      </c>
      <c r="M133" s="5">
        <f t="shared" si="58"/>
        <v>370992.0868746406</v>
      </c>
      <c r="N133" s="9">
        <f t="shared" si="31"/>
        <v>390118.8007122392</v>
      </c>
      <c r="O133" s="6">
        <f t="shared" si="59"/>
        <v>18.01564924356219</v>
      </c>
      <c r="P133" s="7">
        <f t="shared" si="60"/>
        <v>1170</v>
      </c>
      <c r="Q133" s="7">
        <f t="shared" si="61"/>
        <v>120654.67311942321</v>
      </c>
      <c r="R133" s="7">
        <f t="shared" si="62"/>
        <v>370992.0868746406</v>
      </c>
      <c r="S133" s="7">
        <f t="shared" si="63"/>
        <v>1163.223820049624</v>
      </c>
    </row>
    <row r="134" spans="2:19" ht="12.75">
      <c r="B134" s="55">
        <v>1175</v>
      </c>
      <c r="C134" s="55">
        <v>31.548</v>
      </c>
      <c r="D134" s="55">
        <v>289.338</v>
      </c>
      <c r="E134" s="34">
        <f t="shared" si="51"/>
        <v>31.548</v>
      </c>
      <c r="F134" s="34">
        <f t="shared" si="52"/>
        <v>289.338</v>
      </c>
      <c r="G134" s="11">
        <f t="shared" si="53"/>
        <v>108.32</v>
      </c>
      <c r="H134" s="8">
        <f t="shared" si="54"/>
        <v>10.283</v>
      </c>
      <c r="I134" s="9">
        <f t="shared" si="50"/>
        <v>7.504010480269519</v>
      </c>
      <c r="J134" s="10">
        <f t="shared" si="55"/>
        <v>-1059.1759895197306</v>
      </c>
      <c r="K134" s="4">
        <f t="shared" si="56"/>
        <v>1167.4959895197305</v>
      </c>
      <c r="L134" s="5">
        <f t="shared" si="57"/>
        <v>120652.43389321117</v>
      </c>
      <c r="M134" s="5">
        <f t="shared" si="58"/>
        <v>370993.40385375585</v>
      </c>
      <c r="N134" s="9">
        <f t="shared" si="31"/>
        <v>390119.3605902579</v>
      </c>
      <c r="O134" s="6">
        <f t="shared" si="59"/>
        <v>18.015276677538765</v>
      </c>
      <c r="P134" s="7">
        <f t="shared" si="60"/>
        <v>1175</v>
      </c>
      <c r="Q134" s="7">
        <f t="shared" si="61"/>
        <v>120652.43389321117</v>
      </c>
      <c r="R134" s="7">
        <f t="shared" si="62"/>
        <v>370993.40385375585</v>
      </c>
      <c r="S134" s="7">
        <f t="shared" si="63"/>
        <v>1167.4959895197305</v>
      </c>
    </row>
    <row r="135" spans="2:19" ht="12.75">
      <c r="B135" s="55">
        <v>1180</v>
      </c>
      <c r="C135" s="55">
        <v>33.437</v>
      </c>
      <c r="D135" s="55">
        <v>291.2005</v>
      </c>
      <c r="E135" s="34">
        <f t="shared" si="51"/>
        <v>33.437</v>
      </c>
      <c r="F135" s="34">
        <f t="shared" si="52"/>
        <v>291.2005</v>
      </c>
      <c r="G135" s="11">
        <f t="shared" si="53"/>
        <v>108.32</v>
      </c>
      <c r="H135" s="8">
        <f t="shared" si="54"/>
        <v>10.283</v>
      </c>
      <c r="I135" s="9">
        <f t="shared" si="50"/>
        <v>8.286701625562982</v>
      </c>
      <c r="J135" s="10">
        <f t="shared" si="55"/>
        <v>-1063.393298374437</v>
      </c>
      <c r="K135" s="4">
        <f t="shared" si="56"/>
        <v>1171.713298374437</v>
      </c>
      <c r="L135" s="5">
        <f t="shared" si="57"/>
        <v>120650.12084792682</v>
      </c>
      <c r="M135" s="5">
        <f t="shared" si="58"/>
        <v>370994.7691843153</v>
      </c>
      <c r="N135" s="9">
        <f t="shared" si="31"/>
        <v>390119.94363623956</v>
      </c>
      <c r="O135" s="6">
        <f t="shared" si="59"/>
        <v>18.01489160633054</v>
      </c>
      <c r="P135" s="7">
        <f t="shared" si="60"/>
        <v>1180</v>
      </c>
      <c r="Q135" s="7">
        <f t="shared" si="61"/>
        <v>120650.12084792682</v>
      </c>
      <c r="R135" s="7">
        <f t="shared" si="62"/>
        <v>370994.7691843153</v>
      </c>
      <c r="S135" s="7">
        <f t="shared" si="63"/>
        <v>1171.713298374437</v>
      </c>
    </row>
    <row r="136" spans="2:19" ht="12.75">
      <c r="B136" s="55">
        <v>1185</v>
      </c>
      <c r="C136" s="55">
        <v>33.956</v>
      </c>
      <c r="D136" s="55">
        <v>288.798</v>
      </c>
      <c r="E136" s="34">
        <f t="shared" si="51"/>
        <v>33.956</v>
      </c>
      <c r="F136" s="34">
        <f t="shared" si="52"/>
        <v>288.798</v>
      </c>
      <c r="G136" s="11">
        <f t="shared" si="53"/>
        <v>108.32</v>
      </c>
      <c r="H136" s="8">
        <f t="shared" si="54"/>
        <v>10.283</v>
      </c>
      <c r="I136" s="9">
        <f t="shared" si="50"/>
        <v>9.126761555085231</v>
      </c>
      <c r="J136" s="10">
        <f t="shared" si="55"/>
        <v>-1067.5532384449148</v>
      </c>
      <c r="K136" s="4">
        <f t="shared" si="56"/>
        <v>1175.8732384449147</v>
      </c>
      <c r="L136" s="5">
        <f t="shared" si="57"/>
        <v>120647.72538281757</v>
      </c>
      <c r="M136" s="5">
        <f t="shared" si="58"/>
        <v>370996.1679857738</v>
      </c>
      <c r="N136" s="9">
        <f t="shared" si="31"/>
        <v>390120.5330409773</v>
      </c>
      <c r="O136" s="6">
        <f t="shared" si="59"/>
        <v>18.014493504688804</v>
      </c>
      <c r="P136" s="7">
        <f t="shared" si="60"/>
        <v>1185</v>
      </c>
      <c r="Q136" s="7">
        <f t="shared" si="61"/>
        <v>120647.72538281757</v>
      </c>
      <c r="R136" s="7">
        <f t="shared" si="62"/>
        <v>370996.1679857738</v>
      </c>
      <c r="S136" s="7">
        <f t="shared" si="63"/>
        <v>1175.8732384449147</v>
      </c>
    </row>
    <row r="137" spans="2:19" ht="12.75">
      <c r="B137" s="55">
        <v>1190</v>
      </c>
      <c r="C137" s="55">
        <v>35.6305</v>
      </c>
      <c r="D137" s="55">
        <v>290.9725</v>
      </c>
      <c r="E137" s="34">
        <f t="shared" si="51"/>
        <v>35.6305</v>
      </c>
      <c r="F137" s="34">
        <f t="shared" si="52"/>
        <v>290.9725</v>
      </c>
      <c r="G137" s="11">
        <f t="shared" si="53"/>
        <v>108.32</v>
      </c>
      <c r="H137" s="8">
        <f t="shared" si="54"/>
        <v>10.283</v>
      </c>
      <c r="I137" s="9">
        <f t="shared" si="50"/>
        <v>10.02067935986867</v>
      </c>
      <c r="J137" s="10">
        <f t="shared" si="55"/>
        <v>-1071.6593206401315</v>
      </c>
      <c r="K137" s="4">
        <f t="shared" si="56"/>
        <v>1179.9793206401314</v>
      </c>
      <c r="L137" s="5">
        <f t="shared" si="57"/>
        <v>120645.25873920038</v>
      </c>
      <c r="M137" s="5">
        <f t="shared" si="58"/>
        <v>370997.6017773458</v>
      </c>
      <c r="N137" s="9">
        <f aca="true" t="shared" si="64" ref="N137:N178">SQRT(POWER(M137,2)+POWER(L137,2))</f>
        <v>390121.13372744963</v>
      </c>
      <c r="O137" s="6">
        <f t="shared" si="59"/>
        <v>18.014083873736016</v>
      </c>
      <c r="P137" s="7">
        <f t="shared" si="60"/>
        <v>1190</v>
      </c>
      <c r="Q137" s="7">
        <f t="shared" si="61"/>
        <v>120645.25873920038</v>
      </c>
      <c r="R137" s="7">
        <f t="shared" si="62"/>
        <v>370997.6017773458</v>
      </c>
      <c r="S137" s="7">
        <f t="shared" si="63"/>
        <v>1179.9793206401314</v>
      </c>
    </row>
    <row r="138" spans="2:19" ht="12.75">
      <c r="B138" s="55">
        <v>1195</v>
      </c>
      <c r="C138" s="55">
        <v>36.324</v>
      </c>
      <c r="D138" s="55">
        <v>289.341</v>
      </c>
      <c r="E138" s="34">
        <f t="shared" si="51"/>
        <v>36.324</v>
      </c>
      <c r="F138" s="34">
        <f t="shared" si="52"/>
        <v>289.341</v>
      </c>
      <c r="G138" s="11">
        <f t="shared" si="53"/>
        <v>108.32</v>
      </c>
      <c r="H138" s="8">
        <f t="shared" si="54"/>
        <v>10.283</v>
      </c>
      <c r="I138" s="9">
        <f t="shared" si="50"/>
        <v>10.974427769766724</v>
      </c>
      <c r="J138" s="10">
        <f t="shared" si="55"/>
        <v>-1075.7055722302334</v>
      </c>
      <c r="K138" s="4">
        <f t="shared" si="56"/>
        <v>1184.0255722302334</v>
      </c>
      <c r="L138" s="5">
        <f t="shared" si="57"/>
        <v>120642.72629246936</v>
      </c>
      <c r="M138" s="5">
        <f t="shared" si="58"/>
        <v>370999.0899176699</v>
      </c>
      <c r="N138" s="9">
        <f t="shared" si="64"/>
        <v>390121.76576937997</v>
      </c>
      <c r="O138" s="6">
        <f t="shared" si="59"/>
        <v>18.013662585107053</v>
      </c>
      <c r="P138" s="7">
        <f t="shared" si="60"/>
        <v>1195</v>
      </c>
      <c r="Q138" s="7">
        <f t="shared" si="61"/>
        <v>120642.72629246936</v>
      </c>
      <c r="R138" s="7">
        <f t="shared" si="62"/>
        <v>370999.0899176699</v>
      </c>
      <c r="S138" s="7">
        <f t="shared" si="63"/>
        <v>1184.0255722302334</v>
      </c>
    </row>
    <row r="139" spans="2:19" ht="12.75">
      <c r="B139" s="55">
        <v>1200</v>
      </c>
      <c r="C139" s="55">
        <v>37.097</v>
      </c>
      <c r="D139" s="55">
        <v>290.86699999999996</v>
      </c>
      <c r="E139" s="34">
        <f t="shared" si="51"/>
        <v>37.097</v>
      </c>
      <c r="F139" s="34">
        <f t="shared" si="52"/>
        <v>290.86699999999996</v>
      </c>
      <c r="G139" s="11">
        <f t="shared" si="53"/>
        <v>108.32</v>
      </c>
      <c r="H139" s="8">
        <f t="shared" si="54"/>
        <v>10.283</v>
      </c>
      <c r="I139" s="9">
        <f t="shared" si="50"/>
        <v>11.966097218503753</v>
      </c>
      <c r="J139" s="10">
        <f t="shared" si="55"/>
        <v>-1079.7139027814962</v>
      </c>
      <c r="K139" s="4">
        <f t="shared" si="56"/>
        <v>1188.0339027814962</v>
      </c>
      <c r="L139" s="5">
        <f t="shared" si="57"/>
        <v>120640.14801646124</v>
      </c>
      <c r="M139" s="5">
        <f t="shared" si="58"/>
        <v>371000.6017969699</v>
      </c>
      <c r="N139" s="9">
        <f t="shared" si="64"/>
        <v>390122.40623571916</v>
      </c>
      <c r="O139" s="6">
        <f t="shared" si="59"/>
        <v>18.01323381884222</v>
      </c>
      <c r="P139" s="7">
        <f t="shared" si="60"/>
        <v>1200</v>
      </c>
      <c r="Q139" s="7">
        <f t="shared" si="61"/>
        <v>120640.14801646124</v>
      </c>
      <c r="R139" s="7">
        <f t="shared" si="62"/>
        <v>371000.6017969699</v>
      </c>
      <c r="S139" s="7">
        <f t="shared" si="63"/>
        <v>1188.0339027814962</v>
      </c>
    </row>
    <row r="140" spans="2:19" ht="12.75">
      <c r="B140" s="55">
        <v>1205</v>
      </c>
      <c r="C140" s="55">
        <v>37.269</v>
      </c>
      <c r="D140" s="55">
        <v>288.883</v>
      </c>
      <c r="E140" s="34">
        <f t="shared" si="51"/>
        <v>37.269</v>
      </c>
      <c r="F140" s="34">
        <f t="shared" si="52"/>
        <v>288.883</v>
      </c>
      <c r="G140" s="11">
        <f t="shared" si="53"/>
        <v>108.32</v>
      </c>
      <c r="H140" s="8">
        <f t="shared" si="54"/>
        <v>10.283</v>
      </c>
      <c r="I140" s="9">
        <f t="shared" si="50"/>
        <v>12.982550862858318</v>
      </c>
      <c r="J140" s="10">
        <f t="shared" si="55"/>
        <v>-1083.6974491371418</v>
      </c>
      <c r="K140" s="4">
        <f t="shared" si="56"/>
        <v>1192.0174491371417</v>
      </c>
      <c r="L140" s="5">
        <f t="shared" si="57"/>
        <v>120637.53522542736</v>
      </c>
      <c r="M140" s="5">
        <f t="shared" si="58"/>
        <v>371002.11991470103</v>
      </c>
      <c r="N140" s="9">
        <f t="shared" si="64"/>
        <v>390123.0419835112</v>
      </c>
      <c r="O140" s="6">
        <f t="shared" si="59"/>
        <v>18.01279995003275</v>
      </c>
      <c r="P140" s="7">
        <f t="shared" si="60"/>
        <v>1205</v>
      </c>
      <c r="Q140" s="7">
        <f t="shared" si="61"/>
        <v>120637.53522542736</v>
      </c>
      <c r="R140" s="7">
        <f t="shared" si="62"/>
        <v>371002.11991470103</v>
      </c>
      <c r="S140" s="7">
        <f t="shared" si="63"/>
        <v>1192.0174491371417</v>
      </c>
    </row>
    <row r="141" spans="2:19" ht="12.75">
      <c r="B141" s="55">
        <v>1210</v>
      </c>
      <c r="C141" s="55">
        <v>39.007999999999996</v>
      </c>
      <c r="D141" s="55">
        <v>291.1685</v>
      </c>
      <c r="E141" s="34">
        <f t="shared" si="51"/>
        <v>39.007999999999996</v>
      </c>
      <c r="F141" s="34">
        <f t="shared" si="52"/>
        <v>291.1685</v>
      </c>
      <c r="G141" s="11">
        <f t="shared" si="53"/>
        <v>108.32</v>
      </c>
      <c r="H141" s="8">
        <f t="shared" si="54"/>
        <v>10.283</v>
      </c>
      <c r="I141" s="9">
        <f t="shared" si="50"/>
        <v>14.049949732903857</v>
      </c>
      <c r="J141" s="10">
        <f t="shared" si="55"/>
        <v>-1087.6300502670963</v>
      </c>
      <c r="K141" s="4">
        <f t="shared" si="56"/>
        <v>1195.9500502670962</v>
      </c>
      <c r="L141" s="5">
        <f t="shared" si="57"/>
        <v>120634.86945108791</v>
      </c>
      <c r="M141" s="5">
        <f t="shared" si="58"/>
        <v>371003.67821362097</v>
      </c>
      <c r="N141" s="9">
        <f t="shared" si="64"/>
        <v>390123.69958196214</v>
      </c>
      <c r="O141" s="6">
        <f t="shared" si="59"/>
        <v>18.012356857784088</v>
      </c>
      <c r="P141" s="7">
        <f t="shared" si="60"/>
        <v>1210</v>
      </c>
      <c r="Q141" s="7">
        <f t="shared" si="61"/>
        <v>120634.86945108791</v>
      </c>
      <c r="R141" s="7">
        <f t="shared" si="62"/>
        <v>371003.67821362097</v>
      </c>
      <c r="S141" s="7">
        <f t="shared" si="63"/>
        <v>1195.9500502670962</v>
      </c>
    </row>
    <row r="142" spans="2:19" ht="12.75">
      <c r="B142" s="55">
        <v>1215</v>
      </c>
      <c r="C142" s="55">
        <v>39.162</v>
      </c>
      <c r="D142" s="55">
        <v>288.838</v>
      </c>
      <c r="E142" s="34">
        <f t="shared" si="51"/>
        <v>39.162</v>
      </c>
      <c r="F142" s="34">
        <f t="shared" si="52"/>
        <v>288.838</v>
      </c>
      <c r="G142" s="11">
        <f t="shared" si="53"/>
        <v>108.32</v>
      </c>
      <c r="H142" s="8">
        <f t="shared" si="54"/>
        <v>10.283</v>
      </c>
      <c r="I142" s="9">
        <f t="shared" si="50"/>
        <v>15.168892277852585</v>
      </c>
      <c r="J142" s="10">
        <f t="shared" si="55"/>
        <v>-1091.5111077221475</v>
      </c>
      <c r="K142" s="4">
        <f t="shared" si="56"/>
        <v>1199.8311077221474</v>
      </c>
      <c r="L142" s="5">
        <f t="shared" si="57"/>
        <v>120632.14733322168</v>
      </c>
      <c r="M142" s="5">
        <f t="shared" si="58"/>
        <v>371005.2680146629</v>
      </c>
      <c r="N142" s="9">
        <f t="shared" si="64"/>
        <v>390124.36973977403</v>
      </c>
      <c r="O142" s="6">
        <f t="shared" si="59"/>
        <v>18.011904467044133</v>
      </c>
      <c r="P142" s="7">
        <f t="shared" si="60"/>
        <v>1215</v>
      </c>
      <c r="Q142" s="7">
        <f t="shared" si="61"/>
        <v>120632.14733322168</v>
      </c>
      <c r="R142" s="7">
        <f t="shared" si="62"/>
        <v>371005.2680146629</v>
      </c>
      <c r="S142" s="7">
        <f t="shared" si="63"/>
        <v>1199.8311077221474</v>
      </c>
    </row>
    <row r="143" spans="2:19" ht="12.75">
      <c r="B143" s="55">
        <v>1220</v>
      </c>
      <c r="C143" s="55">
        <v>41.424</v>
      </c>
      <c r="D143" s="55">
        <v>291.6545</v>
      </c>
      <c r="E143" s="34">
        <f t="shared" si="51"/>
        <v>41.424</v>
      </c>
      <c r="F143" s="34">
        <f t="shared" si="52"/>
        <v>291.6545</v>
      </c>
      <c r="G143" s="11">
        <f t="shared" si="53"/>
        <v>108.32</v>
      </c>
      <c r="H143" s="8">
        <f t="shared" si="54"/>
        <v>10.283</v>
      </c>
      <c r="I143" s="9">
        <f t="shared" si="50"/>
        <v>16.355155556441854</v>
      </c>
      <c r="J143" s="10">
        <f t="shared" si="55"/>
        <v>-1095.3248444435583</v>
      </c>
      <c r="K143" s="4">
        <f t="shared" si="56"/>
        <v>1203.6448444435582</v>
      </c>
      <c r="L143" s="5">
        <f t="shared" si="57"/>
        <v>120629.3621081588</v>
      </c>
      <c r="M143" s="5">
        <f t="shared" si="58"/>
        <v>371006.9105534201</v>
      </c>
      <c r="N143" s="9">
        <f t="shared" si="64"/>
        <v>390125.07056201185</v>
      </c>
      <c r="O143" s="6">
        <f t="shared" si="59"/>
        <v>18.011440868891402</v>
      </c>
      <c r="P143" s="7">
        <f t="shared" si="60"/>
        <v>1220</v>
      </c>
      <c r="Q143" s="7">
        <f t="shared" si="61"/>
        <v>120629.3621081588</v>
      </c>
      <c r="R143" s="7">
        <f t="shared" si="62"/>
        <v>371006.9105534201</v>
      </c>
      <c r="S143" s="7">
        <f t="shared" si="63"/>
        <v>1203.6448444435582</v>
      </c>
    </row>
    <row r="144" spans="2:19" ht="12.75">
      <c r="B144" s="55">
        <v>1225</v>
      </c>
      <c r="C144" s="55">
        <v>42.028</v>
      </c>
      <c r="D144" s="55">
        <v>290.007</v>
      </c>
      <c r="E144" s="34">
        <f t="shared" si="51"/>
        <v>42.028</v>
      </c>
      <c r="F144" s="34">
        <f t="shared" si="52"/>
        <v>290.007</v>
      </c>
      <c r="G144" s="11">
        <f t="shared" si="53"/>
        <v>108.32</v>
      </c>
      <c r="H144" s="8">
        <f t="shared" si="54"/>
        <v>10.283</v>
      </c>
      <c r="I144" s="9">
        <f t="shared" si="50"/>
        <v>17.623474389131474</v>
      </c>
      <c r="J144" s="10">
        <f t="shared" si="55"/>
        <v>-1099.0565256108687</v>
      </c>
      <c r="K144" s="4">
        <f t="shared" si="56"/>
        <v>1207.3765256108686</v>
      </c>
      <c r="L144" s="5">
        <f t="shared" si="57"/>
        <v>120626.51299619411</v>
      </c>
      <c r="M144" s="5">
        <f t="shared" si="58"/>
        <v>371008.63018032094</v>
      </c>
      <c r="N144" s="9">
        <f t="shared" si="64"/>
        <v>390125.824966637</v>
      </c>
      <c r="O144" s="6">
        <f t="shared" si="59"/>
        <v>18.010964848831083</v>
      </c>
      <c r="P144" s="7">
        <f t="shared" si="60"/>
        <v>1225</v>
      </c>
      <c r="Q144" s="7">
        <f t="shared" si="61"/>
        <v>120626.51299619411</v>
      </c>
      <c r="R144" s="7">
        <f t="shared" si="62"/>
        <v>371008.63018032094</v>
      </c>
      <c r="S144" s="7">
        <f t="shared" si="63"/>
        <v>1207.3765256108686</v>
      </c>
    </row>
    <row r="145" spans="2:19" ht="12.75">
      <c r="B145" s="55">
        <v>1230</v>
      </c>
      <c r="C145" s="55">
        <v>43.598</v>
      </c>
      <c r="D145" s="55">
        <v>291.9705</v>
      </c>
      <c r="E145" s="34">
        <f t="shared" si="51"/>
        <v>43.598</v>
      </c>
      <c r="F145" s="34">
        <f t="shared" si="52"/>
        <v>291.9705</v>
      </c>
      <c r="G145" s="11">
        <f t="shared" si="53"/>
        <v>108.32</v>
      </c>
      <c r="H145" s="8">
        <f t="shared" si="54"/>
        <v>10.283</v>
      </c>
      <c r="I145" s="9">
        <f t="shared" si="50"/>
        <v>18.955595962751314</v>
      </c>
      <c r="J145" s="10">
        <f t="shared" si="55"/>
        <v>-1102.7244040372489</v>
      </c>
      <c r="K145" s="4">
        <f t="shared" si="56"/>
        <v>1211.0444040372488</v>
      </c>
      <c r="L145" s="5">
        <f t="shared" si="57"/>
        <v>120623.60864185516</v>
      </c>
      <c r="M145" s="5">
        <f t="shared" si="58"/>
        <v>371010.39409463946</v>
      </c>
      <c r="N145" s="9">
        <f t="shared" si="64"/>
        <v>390126.6044350771</v>
      </c>
      <c r="O145" s="6">
        <f t="shared" si="59"/>
        <v>18.010479103951543</v>
      </c>
      <c r="P145" s="7">
        <f t="shared" si="60"/>
        <v>1230</v>
      </c>
      <c r="Q145" s="7">
        <f t="shared" si="61"/>
        <v>120623.60864185516</v>
      </c>
      <c r="R145" s="7">
        <f t="shared" si="62"/>
        <v>371010.39409463946</v>
      </c>
      <c r="S145" s="7">
        <f t="shared" si="63"/>
        <v>1211.0444040372488</v>
      </c>
    </row>
    <row r="146" spans="2:19" ht="12.75">
      <c r="B146" s="55">
        <v>1235</v>
      </c>
      <c r="C146" s="55">
        <v>43.826</v>
      </c>
      <c r="D146" s="55">
        <v>290.262</v>
      </c>
      <c r="E146" s="34">
        <f t="shared" si="51"/>
        <v>43.826</v>
      </c>
      <c r="F146" s="34">
        <f t="shared" si="52"/>
        <v>290.262</v>
      </c>
      <c r="G146" s="11">
        <f t="shared" si="53"/>
        <v>108.32</v>
      </c>
      <c r="H146" s="8">
        <f t="shared" si="54"/>
        <v>10.283</v>
      </c>
      <c r="I146" s="9">
        <f t="shared" si="50"/>
        <v>20.341483802849446</v>
      </c>
      <c r="J146" s="10">
        <f t="shared" si="55"/>
        <v>-1106.3385161971505</v>
      </c>
      <c r="K146" s="4">
        <f t="shared" si="56"/>
        <v>1214.6585161971504</v>
      </c>
      <c r="L146" s="5">
        <f t="shared" si="57"/>
        <v>120620.65945597755</v>
      </c>
      <c r="M146" s="5">
        <f t="shared" si="58"/>
        <v>371012.19423239946</v>
      </c>
      <c r="N146" s="9">
        <f t="shared" si="64"/>
        <v>390127.40451900405</v>
      </c>
      <c r="O146" s="6">
        <f t="shared" si="59"/>
        <v>18.009985454636656</v>
      </c>
      <c r="P146" s="7">
        <f t="shared" si="60"/>
        <v>1235</v>
      </c>
      <c r="Q146" s="7">
        <f t="shared" si="61"/>
        <v>120620.65945597755</v>
      </c>
      <c r="R146" s="7">
        <f t="shared" si="62"/>
        <v>371012.19423239946</v>
      </c>
      <c r="S146" s="7">
        <f t="shared" si="63"/>
        <v>1214.6585161971504</v>
      </c>
    </row>
    <row r="147" spans="2:19" ht="12.75">
      <c r="B147" s="55">
        <v>1240</v>
      </c>
      <c r="C147" s="55">
        <v>45.1185</v>
      </c>
      <c r="D147" s="55">
        <v>292.148</v>
      </c>
      <c r="E147" s="34">
        <f t="shared" si="51"/>
        <v>45.1185</v>
      </c>
      <c r="F147" s="34">
        <f t="shared" si="52"/>
        <v>292.148</v>
      </c>
      <c r="G147" s="11">
        <f t="shared" si="53"/>
        <v>108.32</v>
      </c>
      <c r="H147" s="8">
        <f t="shared" si="54"/>
        <v>10.283</v>
      </c>
      <c r="I147" s="9">
        <f t="shared" si="50"/>
        <v>21.77353462246998</v>
      </c>
      <c r="J147" s="10">
        <f t="shared" si="55"/>
        <v>-1109.9064653775301</v>
      </c>
      <c r="K147" s="4">
        <f t="shared" si="56"/>
        <v>1218.22646537753</v>
      </c>
      <c r="L147" s="5">
        <f t="shared" si="57"/>
        <v>120617.67242883529</v>
      </c>
      <c r="M147" s="5">
        <f t="shared" si="58"/>
        <v>371014.02382456645</v>
      </c>
      <c r="N147" s="9">
        <f t="shared" si="64"/>
        <v>390128.2209436351</v>
      </c>
      <c r="O147" s="6">
        <f t="shared" si="59"/>
        <v>18.009485184692583</v>
      </c>
      <c r="P147" s="7">
        <f t="shared" si="60"/>
        <v>1240</v>
      </c>
      <c r="Q147" s="7">
        <f t="shared" si="61"/>
        <v>120617.67242883529</v>
      </c>
      <c r="R147" s="7">
        <f t="shared" si="62"/>
        <v>371014.02382456645</v>
      </c>
      <c r="S147" s="7">
        <f t="shared" si="63"/>
        <v>1218.22646537753</v>
      </c>
    </row>
    <row r="148" spans="2:19" ht="12.75">
      <c r="B148" s="55">
        <v>1245</v>
      </c>
      <c r="C148" s="55">
        <v>45.845</v>
      </c>
      <c r="D148" s="55">
        <v>289.96</v>
      </c>
      <c r="E148" s="34">
        <f t="shared" si="51"/>
        <v>45.845</v>
      </c>
      <c r="F148" s="34">
        <f t="shared" si="52"/>
        <v>289.96</v>
      </c>
      <c r="G148" s="11">
        <f t="shared" si="53"/>
        <v>108.32</v>
      </c>
      <c r="H148" s="8">
        <f t="shared" si="54"/>
        <v>10.283</v>
      </c>
      <c r="I148" s="9">
        <f t="shared" si="50"/>
        <v>23.26785254687315</v>
      </c>
      <c r="J148" s="10">
        <f t="shared" si="55"/>
        <v>-1113.4121474531269</v>
      </c>
      <c r="K148" s="4">
        <f t="shared" si="56"/>
        <v>1221.7321474531268</v>
      </c>
      <c r="L148" s="5">
        <f t="shared" si="57"/>
        <v>120614.62736378622</v>
      </c>
      <c r="M148" s="5">
        <f t="shared" si="58"/>
        <v>371015.8779475483</v>
      </c>
      <c r="N148" s="9">
        <f t="shared" si="64"/>
        <v>390129.0427836603</v>
      </c>
      <c r="O148" s="6">
        <f t="shared" si="59"/>
        <v>18.008975696945374</v>
      </c>
      <c r="P148" s="7">
        <f t="shared" si="60"/>
        <v>1245</v>
      </c>
      <c r="Q148" s="7">
        <f t="shared" si="61"/>
        <v>120614.62736378622</v>
      </c>
      <c r="R148" s="7">
        <f t="shared" si="62"/>
        <v>371015.8779475483</v>
      </c>
      <c r="S148" s="7">
        <f t="shared" si="63"/>
        <v>1221.7321474531268</v>
      </c>
    </row>
    <row r="149" spans="2:19" ht="12.75">
      <c r="B149" s="55">
        <v>1250</v>
      </c>
      <c r="C149" s="55">
        <v>46.8155</v>
      </c>
      <c r="D149" s="55">
        <v>292.485</v>
      </c>
      <c r="E149" s="34">
        <f t="shared" si="51"/>
        <v>46.8155</v>
      </c>
      <c r="F149" s="34">
        <f t="shared" si="52"/>
        <v>292.485</v>
      </c>
      <c r="G149" s="11">
        <f t="shared" si="53"/>
        <v>108.32</v>
      </c>
      <c r="H149" s="8">
        <f t="shared" si="54"/>
        <v>10.283</v>
      </c>
      <c r="I149" s="9">
        <f t="shared" si="50"/>
        <v>24.815349469106792</v>
      </c>
      <c r="J149" s="10">
        <f t="shared" si="55"/>
        <v>-1116.8646505308932</v>
      </c>
      <c r="K149" s="4">
        <f t="shared" si="56"/>
        <v>1225.1846505308931</v>
      </c>
      <c r="L149" s="5">
        <f t="shared" si="57"/>
        <v>120611.54383645364</v>
      </c>
      <c r="M149" s="5">
        <f t="shared" si="58"/>
        <v>371017.7679427036</v>
      </c>
      <c r="N149" s="9">
        <f t="shared" si="64"/>
        <v>390129.88687845826</v>
      </c>
      <c r="O149" s="6">
        <f t="shared" si="59"/>
        <v>18.00845921063339</v>
      </c>
      <c r="P149" s="7">
        <f t="shared" si="60"/>
        <v>1250</v>
      </c>
      <c r="Q149" s="7">
        <f t="shared" si="61"/>
        <v>120611.54383645364</v>
      </c>
      <c r="R149" s="7">
        <f t="shared" si="62"/>
        <v>371017.7679427036</v>
      </c>
      <c r="S149" s="7">
        <f t="shared" si="63"/>
        <v>1225.1846505308931</v>
      </c>
    </row>
    <row r="150" spans="2:19" ht="12.75">
      <c r="B150" s="55">
        <v>1255</v>
      </c>
      <c r="C150" s="55">
        <v>46.866</v>
      </c>
      <c r="D150" s="55">
        <v>290.363</v>
      </c>
      <c r="E150" s="34">
        <f t="shared" si="51"/>
        <v>46.866</v>
      </c>
      <c r="F150" s="34">
        <f t="shared" si="52"/>
        <v>290.363</v>
      </c>
      <c r="G150" s="11">
        <f t="shared" si="53"/>
        <v>108.32</v>
      </c>
      <c r="H150" s="8">
        <f t="shared" si="54"/>
        <v>10.283</v>
      </c>
      <c r="I150" s="9">
        <f t="shared" si="50"/>
        <v>26.395207096340187</v>
      </c>
      <c r="J150" s="10">
        <f t="shared" si="55"/>
        <v>-1120.2847929036598</v>
      </c>
      <c r="K150" s="4">
        <f t="shared" si="56"/>
        <v>1228.6047929036597</v>
      </c>
      <c r="L150" s="5">
        <f t="shared" si="57"/>
        <v>120608.44092722809</v>
      </c>
      <c r="M150" s="5">
        <f t="shared" si="58"/>
        <v>371019.6848622345</v>
      </c>
      <c r="N150" s="9">
        <f t="shared" si="64"/>
        <v>390130.7506185183</v>
      </c>
      <c r="O150" s="6">
        <f t="shared" si="59"/>
        <v>18.00793879707713</v>
      </c>
      <c r="P150" s="7">
        <f t="shared" si="60"/>
        <v>1255</v>
      </c>
      <c r="Q150" s="7">
        <f t="shared" si="61"/>
        <v>120608.44092722809</v>
      </c>
      <c r="R150" s="7">
        <f t="shared" si="62"/>
        <v>371019.6848622345</v>
      </c>
      <c r="S150" s="7">
        <f t="shared" si="63"/>
        <v>1228.6047929036597</v>
      </c>
    </row>
    <row r="151" spans="2:19" ht="12.75">
      <c r="B151" s="55">
        <v>1260</v>
      </c>
      <c r="C151" s="55">
        <v>47.8375</v>
      </c>
      <c r="D151" s="55">
        <v>291.6065</v>
      </c>
      <c r="E151" s="34">
        <f t="shared" si="51"/>
        <v>47.8375</v>
      </c>
      <c r="F151" s="34">
        <f t="shared" si="52"/>
        <v>291.6065</v>
      </c>
      <c r="G151" s="11">
        <f t="shared" si="53"/>
        <v>108.32</v>
      </c>
      <c r="H151" s="8">
        <f t="shared" si="54"/>
        <v>10.283</v>
      </c>
      <c r="I151" s="9">
        <f t="shared" si="50"/>
        <v>28.007729032925223</v>
      </c>
      <c r="J151" s="10">
        <f t="shared" si="55"/>
        <v>-1123.6722709670748</v>
      </c>
      <c r="K151" s="4">
        <f t="shared" si="56"/>
        <v>1231.9922709670748</v>
      </c>
      <c r="L151" s="5">
        <f t="shared" si="57"/>
        <v>120605.29746540127</v>
      </c>
      <c r="M151" s="5">
        <f t="shared" si="58"/>
        <v>371021.59369436785</v>
      </c>
      <c r="N151" s="9">
        <f t="shared" si="64"/>
        <v>390131.59416308044</v>
      </c>
      <c r="O151" s="6">
        <f t="shared" si="59"/>
        <v>18.007413089067185</v>
      </c>
      <c r="P151" s="7">
        <f t="shared" si="60"/>
        <v>1260</v>
      </c>
      <c r="Q151" s="7">
        <f t="shared" si="61"/>
        <v>120605.29746540127</v>
      </c>
      <c r="R151" s="7">
        <f t="shared" si="62"/>
        <v>371021.59369436785</v>
      </c>
      <c r="S151" s="7">
        <f t="shared" si="63"/>
        <v>1231.9922709670748</v>
      </c>
    </row>
    <row r="152" spans="2:19" ht="12.75">
      <c r="B152" s="55">
        <v>1265</v>
      </c>
      <c r="C152" s="55">
        <v>48.556</v>
      </c>
      <c r="D152" s="55">
        <v>289.011</v>
      </c>
      <c r="E152" s="34">
        <f t="shared" si="51"/>
        <v>48.556</v>
      </c>
      <c r="F152" s="34">
        <f t="shared" si="52"/>
        <v>289.011</v>
      </c>
      <c r="G152" s="11">
        <f t="shared" si="53"/>
        <v>108.32</v>
      </c>
      <c r="H152" s="8">
        <f t="shared" si="54"/>
        <v>10.283</v>
      </c>
      <c r="I152" s="9">
        <f t="shared" si="50"/>
        <v>29.674855258115834</v>
      </c>
      <c r="J152" s="10">
        <f t="shared" si="55"/>
        <v>-1127.0051447418841</v>
      </c>
      <c r="K152" s="4">
        <f t="shared" si="56"/>
        <v>1235.325144741884</v>
      </c>
      <c r="L152" s="5">
        <f t="shared" si="57"/>
        <v>120602.08904234768</v>
      </c>
      <c r="M152" s="5">
        <f t="shared" si="58"/>
        <v>371023.49052696733</v>
      </c>
      <c r="N152" s="9">
        <f t="shared" si="64"/>
        <v>390132.40624715213</v>
      </c>
      <c r="O152" s="6">
        <f t="shared" si="59"/>
        <v>18.006878855038305</v>
      </c>
      <c r="P152" s="7">
        <f t="shared" si="60"/>
        <v>1265</v>
      </c>
      <c r="Q152" s="7">
        <f t="shared" si="61"/>
        <v>120602.08904234768</v>
      </c>
      <c r="R152" s="7">
        <f t="shared" si="62"/>
        <v>371023.49052696733</v>
      </c>
      <c r="S152" s="7">
        <f t="shared" si="63"/>
        <v>1235.325144741884</v>
      </c>
    </row>
    <row r="153" spans="2:19" ht="12.75">
      <c r="B153" s="55">
        <v>1270</v>
      </c>
      <c r="C153" s="55">
        <v>49.227</v>
      </c>
      <c r="D153" s="55">
        <v>289.99</v>
      </c>
      <c r="E153" s="34">
        <f t="shared" si="51"/>
        <v>49.227</v>
      </c>
      <c r="F153" s="34">
        <f t="shared" si="52"/>
        <v>289.99</v>
      </c>
      <c r="G153" s="11">
        <f t="shared" si="53"/>
        <v>108.32</v>
      </c>
      <c r="H153" s="8">
        <f t="shared" si="54"/>
        <v>10.283</v>
      </c>
      <c r="I153" s="9">
        <f t="shared" si="50"/>
        <v>31.38742009841867</v>
      </c>
      <c r="J153" s="10">
        <f t="shared" si="55"/>
        <v>-1130.2925799015813</v>
      </c>
      <c r="K153" s="4">
        <f t="shared" si="56"/>
        <v>1238.6125799015813</v>
      </c>
      <c r="L153" s="5">
        <f t="shared" si="57"/>
        <v>120598.8193450899</v>
      </c>
      <c r="M153" s="5">
        <f t="shared" si="58"/>
        <v>371025.3618500055</v>
      </c>
      <c r="N153" s="9">
        <f t="shared" si="64"/>
        <v>390133.17516376014</v>
      </c>
      <c r="O153" s="6">
        <f t="shared" si="59"/>
        <v>18.00633722321047</v>
      </c>
      <c r="P153" s="7">
        <f t="shared" si="60"/>
        <v>1270</v>
      </c>
      <c r="Q153" s="7">
        <f t="shared" si="61"/>
        <v>120598.8193450899</v>
      </c>
      <c r="R153" s="7">
        <f t="shared" si="62"/>
        <v>371025.3618500055</v>
      </c>
      <c r="S153" s="7">
        <f t="shared" si="63"/>
        <v>1238.6125799015813</v>
      </c>
    </row>
    <row r="154" spans="2:19" ht="12.75">
      <c r="B154" s="55">
        <v>1275</v>
      </c>
      <c r="C154" s="55">
        <v>50.066</v>
      </c>
      <c r="D154" s="55">
        <v>289.376</v>
      </c>
      <c r="E154" s="34">
        <f t="shared" si="51"/>
        <v>50.066</v>
      </c>
      <c r="F154" s="34">
        <f t="shared" si="52"/>
        <v>289.376</v>
      </c>
      <c r="G154" s="11">
        <f t="shared" si="53"/>
        <v>108.32</v>
      </c>
      <c r="H154" s="8">
        <f t="shared" si="54"/>
        <v>10.283</v>
      </c>
      <c r="I154" s="9">
        <f t="shared" si="50"/>
        <v>33.14991189906059</v>
      </c>
      <c r="J154" s="10">
        <f t="shared" si="55"/>
        <v>-1133.5300881009396</v>
      </c>
      <c r="K154" s="4">
        <f t="shared" si="56"/>
        <v>1241.8500881009395</v>
      </c>
      <c r="L154" s="5">
        <f t="shared" si="57"/>
        <v>120595.51838096454</v>
      </c>
      <c r="M154" s="5">
        <f t="shared" si="58"/>
        <v>371027.2650516507</v>
      </c>
      <c r="N154" s="9">
        <f t="shared" si="64"/>
        <v>390133.9647675929</v>
      </c>
      <c r="O154" s="6">
        <f t="shared" si="59"/>
        <v>18.005789779305896</v>
      </c>
      <c r="P154" s="7">
        <f t="shared" si="60"/>
        <v>1275</v>
      </c>
      <c r="Q154" s="7">
        <f t="shared" si="61"/>
        <v>120595.51838096454</v>
      </c>
      <c r="R154" s="7">
        <f t="shared" si="62"/>
        <v>371027.2650516507</v>
      </c>
      <c r="S154" s="7">
        <f t="shared" si="63"/>
        <v>1241.8500881009395</v>
      </c>
    </row>
    <row r="155" spans="2:19" ht="12.75">
      <c r="B155" s="55">
        <v>1280</v>
      </c>
      <c r="C155" s="55">
        <v>51.368</v>
      </c>
      <c r="D155" s="55">
        <v>289.054</v>
      </c>
      <c r="E155" s="34">
        <f t="shared" si="51"/>
        <v>51.368</v>
      </c>
      <c r="F155" s="34">
        <f t="shared" si="52"/>
        <v>289.054</v>
      </c>
      <c r="G155" s="11">
        <f t="shared" si="53"/>
        <v>108.32</v>
      </c>
      <c r="H155" s="8">
        <f t="shared" si="54"/>
        <v>10.283</v>
      </c>
      <c r="I155" s="9">
        <f t="shared" si="50"/>
        <v>34.984155690365554</v>
      </c>
      <c r="J155" s="10">
        <f t="shared" si="55"/>
        <v>-1136.6958443096346</v>
      </c>
      <c r="K155" s="4">
        <f t="shared" si="56"/>
        <v>1245.0158443096345</v>
      </c>
      <c r="L155" s="5">
        <f t="shared" si="57"/>
        <v>120592.14991559972</v>
      </c>
      <c r="M155" s="5">
        <f t="shared" si="58"/>
        <v>371029.1706824421</v>
      </c>
      <c r="N155" s="9">
        <f t="shared" si="64"/>
        <v>390134.73585232993</v>
      </c>
      <c r="O155" s="6">
        <f t="shared" si="59"/>
        <v>18.00523279948406</v>
      </c>
      <c r="P155" s="7">
        <f t="shared" si="60"/>
        <v>1280</v>
      </c>
      <c r="Q155" s="7">
        <f t="shared" si="61"/>
        <v>120592.14991559972</v>
      </c>
      <c r="R155" s="7">
        <f t="shared" si="62"/>
        <v>371029.1706824421</v>
      </c>
      <c r="S155" s="7">
        <f t="shared" si="63"/>
        <v>1245.0158443096345</v>
      </c>
    </row>
    <row r="156" spans="2:19" ht="12.75">
      <c r="B156" s="55">
        <v>1285</v>
      </c>
      <c r="C156" s="55">
        <v>52.877</v>
      </c>
      <c r="D156" s="55">
        <v>289.007</v>
      </c>
      <c r="E156" s="34">
        <f t="shared" si="51"/>
        <v>52.877</v>
      </c>
      <c r="F156" s="34">
        <f t="shared" si="52"/>
        <v>289.007</v>
      </c>
      <c r="G156" s="11">
        <f t="shared" si="53"/>
        <v>108.32</v>
      </c>
      <c r="H156" s="8">
        <f t="shared" si="54"/>
        <v>10.283</v>
      </c>
      <c r="I156" s="9">
        <f t="shared" si="50"/>
        <v>36.91427928963475</v>
      </c>
      <c r="J156" s="10">
        <f t="shared" si="55"/>
        <v>-1139.7657207103653</v>
      </c>
      <c r="K156" s="4">
        <f t="shared" si="56"/>
        <v>1248.0857207103652</v>
      </c>
      <c r="L156" s="5">
        <f t="shared" si="57"/>
        <v>120588.70863927649</v>
      </c>
      <c r="M156" s="5">
        <f t="shared" si="58"/>
        <v>371031.10290296556</v>
      </c>
      <c r="N156" s="9">
        <f t="shared" si="64"/>
        <v>390135.50975613506</v>
      </c>
      <c r="O156" s="6">
        <f t="shared" si="59"/>
        <v>18.004664445370178</v>
      </c>
      <c r="P156" s="7">
        <f t="shared" si="60"/>
        <v>1285</v>
      </c>
      <c r="Q156" s="7">
        <f t="shared" si="61"/>
        <v>120588.70863927649</v>
      </c>
      <c r="R156" s="7">
        <f t="shared" si="62"/>
        <v>371031.10290296556</v>
      </c>
      <c r="S156" s="7">
        <f t="shared" si="63"/>
        <v>1248.0857207103652</v>
      </c>
    </row>
    <row r="157" spans="2:19" ht="12.75">
      <c r="B157" s="55">
        <v>1290</v>
      </c>
      <c r="C157" s="55">
        <v>54.279</v>
      </c>
      <c r="D157" s="55">
        <v>289.379</v>
      </c>
      <c r="E157" s="34">
        <f t="shared" si="51"/>
        <v>54.279</v>
      </c>
      <c r="F157" s="34">
        <f t="shared" si="52"/>
        <v>289.379</v>
      </c>
      <c r="G157" s="11">
        <f t="shared" si="53"/>
        <v>108.32</v>
      </c>
      <c r="H157" s="8">
        <f t="shared" si="54"/>
        <v>10.283</v>
      </c>
      <c r="I157" s="9">
        <f t="shared" si="50"/>
        <v>38.94563979022254</v>
      </c>
      <c r="J157" s="10">
        <f t="shared" si="55"/>
        <v>-1142.7343602097776</v>
      </c>
      <c r="K157" s="4">
        <f t="shared" si="56"/>
        <v>1251.0543602097775</v>
      </c>
      <c r="L157" s="5">
        <f t="shared" si="57"/>
        <v>120585.20608204146</v>
      </c>
      <c r="M157" s="5">
        <f t="shared" si="58"/>
        <v>371033.08261818194</v>
      </c>
      <c r="N157" s="9">
        <f t="shared" si="64"/>
        <v>390136.3099264141</v>
      </c>
      <c r="O157" s="6">
        <f t="shared" si="59"/>
        <v>18.004085378515658</v>
      </c>
      <c r="P157" s="7">
        <f t="shared" si="60"/>
        <v>1290</v>
      </c>
      <c r="Q157" s="7">
        <f t="shared" si="61"/>
        <v>120585.20608204146</v>
      </c>
      <c r="R157" s="7">
        <f t="shared" si="62"/>
        <v>371033.08261818194</v>
      </c>
      <c r="S157" s="7">
        <f t="shared" si="63"/>
        <v>1251.0543602097775</v>
      </c>
    </row>
    <row r="158" spans="2:19" ht="12.75">
      <c r="B158" s="55">
        <v>1295</v>
      </c>
      <c r="C158" s="55">
        <v>55.306</v>
      </c>
      <c r="D158" s="55">
        <v>289.353</v>
      </c>
      <c r="E158" s="34">
        <f t="shared" si="51"/>
        <v>55.306</v>
      </c>
      <c r="F158" s="34">
        <f t="shared" si="52"/>
        <v>289.353</v>
      </c>
      <c r="G158" s="11">
        <f t="shared" si="53"/>
        <v>108.32</v>
      </c>
      <c r="H158" s="8">
        <f t="shared" si="54"/>
        <v>10.283</v>
      </c>
      <c r="I158" s="9">
        <f t="shared" si="50"/>
        <v>41.06294341398232</v>
      </c>
      <c r="J158" s="10">
        <f t="shared" si="55"/>
        <v>-1145.6170565860177</v>
      </c>
      <c r="K158" s="4">
        <f t="shared" si="56"/>
        <v>1253.9370565860177</v>
      </c>
      <c r="L158" s="5">
        <f t="shared" si="57"/>
        <v>120581.65562043121</v>
      </c>
      <c r="M158" s="5">
        <f t="shared" si="58"/>
        <v>371035.1035793286</v>
      </c>
      <c r="N158" s="9">
        <f t="shared" si="64"/>
        <v>390137.134556924</v>
      </c>
      <c r="O158" s="6">
        <f t="shared" si="59"/>
        <v>18.003497751041106</v>
      </c>
      <c r="P158" s="7">
        <f t="shared" si="60"/>
        <v>1295</v>
      </c>
      <c r="Q158" s="7">
        <f t="shared" si="61"/>
        <v>120581.65562043121</v>
      </c>
      <c r="R158" s="7">
        <f t="shared" si="62"/>
        <v>371035.1035793286</v>
      </c>
      <c r="S158" s="7">
        <f t="shared" si="63"/>
        <v>1253.9370565860177</v>
      </c>
    </row>
    <row r="159" spans="2:19" ht="12.75">
      <c r="B159" s="55">
        <v>1300</v>
      </c>
      <c r="C159" s="55">
        <v>56.392</v>
      </c>
      <c r="D159" s="55">
        <v>288.731</v>
      </c>
      <c r="E159" s="34">
        <f t="shared" si="51"/>
        <v>56.392</v>
      </c>
      <c r="F159" s="34">
        <f t="shared" si="52"/>
        <v>288.731</v>
      </c>
      <c r="G159" s="11">
        <f t="shared" si="53"/>
        <v>108.32</v>
      </c>
      <c r="H159" s="8">
        <f t="shared" si="54"/>
        <v>10.283</v>
      </c>
      <c r="I159" s="9">
        <f t="shared" si="50"/>
        <v>43.256064195444964</v>
      </c>
      <c r="J159" s="10">
        <f t="shared" si="55"/>
        <v>-1148.4239358045552</v>
      </c>
      <c r="K159" s="4">
        <f t="shared" si="56"/>
        <v>1256.7439358045551</v>
      </c>
      <c r="L159" s="5">
        <f t="shared" si="57"/>
        <v>120578.04805186113</v>
      </c>
      <c r="M159" s="5">
        <f t="shared" si="58"/>
        <v>371037.13012270705</v>
      </c>
      <c r="N159" s="9">
        <f t="shared" si="64"/>
        <v>390137.9468876253</v>
      </c>
      <c r="O159" s="6">
        <f t="shared" si="59"/>
        <v>18.002901896538805</v>
      </c>
      <c r="P159" s="7">
        <f t="shared" si="60"/>
        <v>1300</v>
      </c>
      <c r="Q159" s="7">
        <f t="shared" si="61"/>
        <v>120578.04805186113</v>
      </c>
      <c r="R159" s="7">
        <f t="shared" si="62"/>
        <v>371037.13012270705</v>
      </c>
      <c r="S159" s="7">
        <f t="shared" si="63"/>
        <v>1256.7439358045551</v>
      </c>
    </row>
    <row r="160" spans="2:19" ht="12.75">
      <c r="B160" s="55">
        <v>1305</v>
      </c>
      <c r="C160" s="55">
        <v>57.732</v>
      </c>
      <c r="D160" s="55">
        <v>290.697</v>
      </c>
      <c r="E160" s="34">
        <f t="shared" si="51"/>
        <v>57.732</v>
      </c>
      <c r="F160" s="34">
        <f t="shared" si="52"/>
        <v>290.697</v>
      </c>
      <c r="G160" s="11">
        <f t="shared" si="53"/>
        <v>108.32</v>
      </c>
      <c r="H160" s="8">
        <f t="shared" si="54"/>
        <v>10.283</v>
      </c>
      <c r="I160" s="9">
        <f t="shared" si="50"/>
        <v>45.537408258298505</v>
      </c>
      <c r="J160" s="10">
        <f t="shared" si="55"/>
        <v>-1151.1425917417016</v>
      </c>
      <c r="K160" s="4">
        <f t="shared" si="56"/>
        <v>1259.4625917417015</v>
      </c>
      <c r="L160" s="5">
        <f t="shared" si="57"/>
        <v>120574.41384206075</v>
      </c>
      <c r="M160" s="5">
        <f t="shared" si="58"/>
        <v>371039.22808100557</v>
      </c>
      <c r="N160" s="9">
        <f t="shared" si="64"/>
        <v>390138.81894564786</v>
      </c>
      <c r="O160" s="6">
        <f t="shared" si="59"/>
        <v>18.00229908215914</v>
      </c>
      <c r="P160" s="7">
        <f t="shared" si="60"/>
        <v>1305</v>
      </c>
      <c r="Q160" s="7">
        <f t="shared" si="61"/>
        <v>120574.41384206075</v>
      </c>
      <c r="R160" s="7">
        <f t="shared" si="62"/>
        <v>371039.22808100557</v>
      </c>
      <c r="S160" s="7">
        <f t="shared" si="63"/>
        <v>1259.4625917417015</v>
      </c>
    </row>
    <row r="161" spans="2:19" ht="12.75">
      <c r="B161" s="55">
        <v>1310</v>
      </c>
      <c r="C161" s="55">
        <v>58.899</v>
      </c>
      <c r="D161" s="55">
        <v>291.011</v>
      </c>
      <c r="E161" s="34">
        <f t="shared" si="51"/>
        <v>58.899</v>
      </c>
      <c r="F161" s="34">
        <f t="shared" si="52"/>
        <v>291.011</v>
      </c>
      <c r="G161" s="11">
        <f t="shared" si="53"/>
        <v>108.32</v>
      </c>
      <c r="H161" s="8">
        <f t="shared" si="54"/>
        <v>10.283</v>
      </c>
      <c r="I161" s="9">
        <f t="shared" si="50"/>
        <v>47.911200931839694</v>
      </c>
      <c r="J161" s="10">
        <f t="shared" si="55"/>
        <v>-1153.7687990681604</v>
      </c>
      <c r="K161" s="4">
        <f t="shared" si="56"/>
        <v>1262.0887990681604</v>
      </c>
      <c r="L161" s="5">
        <f t="shared" si="57"/>
        <v>120570.77204583577</v>
      </c>
      <c r="M161" s="5">
        <f t="shared" si="58"/>
        <v>371041.42816176184</v>
      </c>
      <c r="N161" s="9">
        <f t="shared" si="64"/>
        <v>390139.7858256048</v>
      </c>
      <c r="O161" s="6">
        <f t="shared" si="59"/>
        <v>18.001690575919426</v>
      </c>
      <c r="P161" s="7">
        <f t="shared" si="60"/>
        <v>1310</v>
      </c>
      <c r="Q161" s="7">
        <f t="shared" si="61"/>
        <v>120570.77204583577</v>
      </c>
      <c r="R161" s="7">
        <f t="shared" si="62"/>
        <v>371041.42816176184</v>
      </c>
      <c r="S161" s="7">
        <f t="shared" si="63"/>
        <v>1262.0887990681604</v>
      </c>
    </row>
    <row r="162" spans="2:19" ht="12.75">
      <c r="B162" s="55">
        <v>1315</v>
      </c>
      <c r="C162" s="55">
        <v>59.77</v>
      </c>
      <c r="D162" s="55">
        <v>291.182</v>
      </c>
      <c r="E162" s="34">
        <f t="shared" si="51"/>
        <v>59.77</v>
      </c>
      <c r="F162" s="34">
        <f t="shared" si="52"/>
        <v>291.182</v>
      </c>
      <c r="G162" s="11">
        <f t="shared" si="53"/>
        <v>108.32</v>
      </c>
      <c r="H162" s="8">
        <f t="shared" si="54"/>
        <v>10.283</v>
      </c>
      <c r="I162" s="9">
        <f t="shared" si="50"/>
        <v>50.36107555607568</v>
      </c>
      <c r="J162" s="10">
        <f t="shared" si="55"/>
        <v>-1156.3189244439243</v>
      </c>
      <c r="K162" s="4">
        <f t="shared" si="56"/>
        <v>1264.6389244439242</v>
      </c>
      <c r="L162" s="5">
        <f t="shared" si="57"/>
        <v>120567.10029506758</v>
      </c>
      <c r="M162" s="5">
        <f t="shared" si="58"/>
        <v>371043.66760518914</v>
      </c>
      <c r="N162" s="9">
        <f t="shared" si="64"/>
        <v>390140.78092846303</v>
      </c>
      <c r="O162" s="6">
        <f t="shared" si="59"/>
        <v>18.0010761024667</v>
      </c>
      <c r="P162" s="7">
        <f t="shared" si="60"/>
        <v>1315</v>
      </c>
      <c r="Q162" s="7">
        <f t="shared" si="61"/>
        <v>120567.10029506758</v>
      </c>
      <c r="R162" s="7">
        <f t="shared" si="62"/>
        <v>371043.66760518914</v>
      </c>
      <c r="S162" s="7">
        <f t="shared" si="63"/>
        <v>1264.6389244439242</v>
      </c>
    </row>
    <row r="163" spans="2:19" ht="12.75">
      <c r="B163" s="55">
        <v>1320</v>
      </c>
      <c r="C163" s="55">
        <v>60.872</v>
      </c>
      <c r="D163" s="55">
        <v>291.968</v>
      </c>
      <c r="E163" s="34">
        <f t="shared" si="51"/>
        <v>60.872</v>
      </c>
      <c r="F163" s="34">
        <f t="shared" si="52"/>
        <v>291.968</v>
      </c>
      <c r="G163" s="11">
        <f t="shared" si="53"/>
        <v>108.32</v>
      </c>
      <c r="H163" s="8">
        <f t="shared" si="54"/>
        <v>10.283</v>
      </c>
      <c r="I163" s="9">
        <f t="shared" si="50"/>
        <v>52.88537423066411</v>
      </c>
      <c r="J163" s="10">
        <f t="shared" si="55"/>
        <v>-1158.7946257693359</v>
      </c>
      <c r="K163" s="4">
        <f t="shared" si="56"/>
        <v>1267.1146257693358</v>
      </c>
      <c r="L163" s="5">
        <f t="shared" si="57"/>
        <v>120563.41062490598</v>
      </c>
      <c r="M163" s="5">
        <f t="shared" si="58"/>
        <v>371045.96047174564</v>
      </c>
      <c r="N163" s="9">
        <f t="shared" si="64"/>
        <v>390141.8213469429</v>
      </c>
      <c r="O163" s="6">
        <f t="shared" si="59"/>
        <v>18.00045670483221</v>
      </c>
      <c r="P163" s="7">
        <f t="shared" si="60"/>
        <v>1320</v>
      </c>
      <c r="Q163" s="7">
        <f t="shared" si="61"/>
        <v>120563.41062490598</v>
      </c>
      <c r="R163" s="7">
        <f t="shared" si="62"/>
        <v>371045.96047174564</v>
      </c>
      <c r="S163" s="7">
        <f t="shared" si="63"/>
        <v>1267.1146257693358</v>
      </c>
    </row>
    <row r="164" spans="2:19" ht="12.75">
      <c r="B164" s="55">
        <v>1325</v>
      </c>
      <c r="C164" s="55">
        <v>61.104</v>
      </c>
      <c r="D164" s="55">
        <v>293.144</v>
      </c>
      <c r="E164" s="34">
        <f t="shared" si="51"/>
        <v>61.104</v>
      </c>
      <c r="F164" s="34">
        <f t="shared" si="52"/>
        <v>293.144</v>
      </c>
      <c r="G164" s="11">
        <f t="shared" si="53"/>
        <v>108.32</v>
      </c>
      <c r="H164" s="8">
        <f t="shared" si="54"/>
        <v>10.283</v>
      </c>
      <c r="I164" s="9">
        <f t="shared" si="50"/>
        <v>55.4604102829889</v>
      </c>
      <c r="J164" s="10">
        <f t="shared" si="55"/>
        <v>-1161.219589717011</v>
      </c>
      <c r="K164" s="4">
        <f t="shared" si="56"/>
        <v>1269.539589717011</v>
      </c>
      <c r="L164" s="5">
        <f t="shared" si="57"/>
        <v>120559.73678430489</v>
      </c>
      <c r="M164" s="5">
        <f t="shared" si="58"/>
        <v>371048.33164130733</v>
      </c>
      <c r="N164" s="9">
        <f t="shared" si="64"/>
        <v>390142.9411732301</v>
      </c>
      <c r="O164" s="6">
        <f t="shared" si="59"/>
        <v>17.9998359679323</v>
      </c>
      <c r="P164" s="7">
        <f t="shared" si="60"/>
        <v>1325</v>
      </c>
      <c r="Q164" s="7">
        <f t="shared" si="61"/>
        <v>120559.73678430489</v>
      </c>
      <c r="R164" s="7">
        <f t="shared" si="62"/>
        <v>371048.33164130733</v>
      </c>
      <c r="S164" s="7">
        <f t="shared" si="63"/>
        <v>1269.539589717011</v>
      </c>
    </row>
    <row r="165" spans="2:19" ht="12.75">
      <c r="B165" s="55">
        <v>1330</v>
      </c>
      <c r="C165" s="55">
        <v>60.828</v>
      </c>
      <c r="D165" s="55">
        <v>293.801</v>
      </c>
      <c r="E165" s="34">
        <f t="shared" si="51"/>
        <v>60.828</v>
      </c>
      <c r="F165" s="34">
        <f t="shared" si="52"/>
        <v>293.801</v>
      </c>
      <c r="G165" s="11">
        <f t="shared" si="53"/>
        <v>108.32</v>
      </c>
      <c r="H165" s="8">
        <f t="shared" si="54"/>
        <v>10.283</v>
      </c>
      <c r="I165" s="9">
        <f t="shared" si="50"/>
        <v>58.03376755979821</v>
      </c>
      <c r="J165" s="10">
        <f t="shared" si="55"/>
        <v>-1163.6462324402019</v>
      </c>
      <c r="K165" s="4">
        <f t="shared" si="56"/>
        <v>1271.9662324402018</v>
      </c>
      <c r="L165" s="5">
        <f t="shared" si="57"/>
        <v>120556.10211559734</v>
      </c>
      <c r="M165" s="5">
        <f t="shared" si="58"/>
        <v>371050.7607540014</v>
      </c>
      <c r="N165" s="9">
        <f t="shared" si="64"/>
        <v>390144.12825701927</v>
      </c>
      <c r="O165" s="6">
        <f t="shared" si="59"/>
        <v>17.99921807632605</v>
      </c>
      <c r="P165" s="7">
        <f t="shared" si="60"/>
        <v>1330</v>
      </c>
      <c r="Q165" s="7">
        <f t="shared" si="61"/>
        <v>120556.10211559734</v>
      </c>
      <c r="R165" s="7">
        <f t="shared" si="62"/>
        <v>371050.7607540014</v>
      </c>
      <c r="S165" s="7">
        <f t="shared" si="63"/>
        <v>1271.9662324402018</v>
      </c>
    </row>
    <row r="166" spans="2:19" ht="12.75">
      <c r="B166" s="55">
        <v>1335</v>
      </c>
      <c r="C166" s="55">
        <v>60.687</v>
      </c>
      <c r="D166" s="55">
        <v>295.347</v>
      </c>
      <c r="E166" s="34">
        <f t="shared" si="51"/>
        <v>60.687</v>
      </c>
      <c r="F166" s="34">
        <f t="shared" si="52"/>
        <v>295.347</v>
      </c>
      <c r="G166" s="11">
        <f t="shared" si="53"/>
        <v>108.32</v>
      </c>
      <c r="H166" s="8">
        <f t="shared" si="54"/>
        <v>10.283</v>
      </c>
      <c r="I166" s="9">
        <f aca="true" t="shared" si="65" ref="I166:I175">(B166-B165)-(B166-B165)*COS(RADIANS((E165+E166)/2))+I165</f>
        <v>60.59123242054405</v>
      </c>
      <c r="J166" s="10">
        <f t="shared" si="55"/>
        <v>-1166.088767579456</v>
      </c>
      <c r="K166" s="4">
        <f t="shared" si="56"/>
        <v>1274.408767579456</v>
      </c>
      <c r="L166" s="5">
        <f t="shared" si="57"/>
        <v>120552.52208481981</v>
      </c>
      <c r="M166" s="5">
        <f t="shared" si="58"/>
        <v>371053.25422582304</v>
      </c>
      <c r="N166" s="9">
        <f t="shared" si="64"/>
        <v>390145.39347861614</v>
      </c>
      <c r="O166" s="6">
        <f t="shared" si="59"/>
        <v>17.998604899316774</v>
      </c>
      <c r="P166" s="7">
        <f t="shared" si="60"/>
        <v>1335</v>
      </c>
      <c r="Q166" s="7">
        <f t="shared" si="61"/>
        <v>120552.52208481981</v>
      </c>
      <c r="R166" s="7">
        <f t="shared" si="62"/>
        <v>371053.25422582304</v>
      </c>
      <c r="S166" s="7">
        <f t="shared" si="63"/>
        <v>1274.408767579456</v>
      </c>
    </row>
    <row r="167" spans="2:19" ht="12.75">
      <c r="B167" s="55">
        <v>1340</v>
      </c>
      <c r="C167" s="55">
        <v>60.531</v>
      </c>
      <c r="D167" s="55">
        <v>296.981</v>
      </c>
      <c r="E167" s="34">
        <f t="shared" si="51"/>
        <v>60.531</v>
      </c>
      <c r="F167" s="34">
        <f t="shared" si="52"/>
        <v>296.981</v>
      </c>
      <c r="G167" s="11">
        <f t="shared" si="53"/>
        <v>108.32</v>
      </c>
      <c r="H167" s="8">
        <f t="shared" si="54"/>
        <v>10.283</v>
      </c>
      <c r="I167" s="9">
        <f t="shared" si="65"/>
        <v>63.13739793247413</v>
      </c>
      <c r="J167" s="10">
        <f t="shared" si="55"/>
        <v>-1168.5426020675259</v>
      </c>
      <c r="K167" s="4">
        <f t="shared" si="56"/>
        <v>1276.8626020675258</v>
      </c>
      <c r="L167" s="5">
        <f t="shared" si="57"/>
        <v>120549.01772340194</v>
      </c>
      <c r="M167" s="5">
        <f t="shared" si="58"/>
        <v>371055.8423037504</v>
      </c>
      <c r="N167" s="9">
        <f t="shared" si="64"/>
        <v>390146.7721022728</v>
      </c>
      <c r="O167" s="6">
        <f t="shared" si="59"/>
        <v>17.997998002205662</v>
      </c>
      <c r="P167" s="7">
        <f t="shared" si="60"/>
        <v>1340</v>
      </c>
      <c r="Q167" s="7">
        <f t="shared" si="61"/>
        <v>120549.01772340194</v>
      </c>
      <c r="R167" s="7">
        <f t="shared" si="62"/>
        <v>371055.8423037504</v>
      </c>
      <c r="S167" s="7">
        <f t="shared" si="63"/>
        <v>1276.8626020675258</v>
      </c>
    </row>
    <row r="168" spans="2:19" ht="12.75">
      <c r="B168" s="55">
        <v>1345</v>
      </c>
      <c r="C168" s="55">
        <v>60.069</v>
      </c>
      <c r="D168" s="55">
        <v>298.454</v>
      </c>
      <c r="E168" s="34">
        <f t="shared" si="51"/>
        <v>60.069</v>
      </c>
      <c r="F168" s="34">
        <f t="shared" si="52"/>
        <v>298.454</v>
      </c>
      <c r="G168" s="11">
        <f t="shared" si="53"/>
        <v>108.32</v>
      </c>
      <c r="H168" s="8">
        <f t="shared" si="54"/>
        <v>10.283</v>
      </c>
      <c r="I168" s="9">
        <f t="shared" si="65"/>
        <v>65.66010459031209</v>
      </c>
      <c r="J168" s="10">
        <f t="shared" si="55"/>
        <v>-1171.019895409688</v>
      </c>
      <c r="K168" s="4">
        <f t="shared" si="56"/>
        <v>1279.3398954096879</v>
      </c>
      <c r="L168" s="5">
        <f t="shared" si="57"/>
        <v>120545.59529186488</v>
      </c>
      <c r="M168" s="5">
        <f t="shared" si="58"/>
        <v>371058.51624841534</v>
      </c>
      <c r="N168" s="9">
        <f t="shared" si="64"/>
        <v>390148.25774921203</v>
      </c>
      <c r="O168" s="6">
        <f t="shared" si="59"/>
        <v>17.997398656414354</v>
      </c>
      <c r="P168" s="7">
        <f t="shared" si="60"/>
        <v>1345</v>
      </c>
      <c r="Q168" s="7">
        <f t="shared" si="61"/>
        <v>120545.59529186488</v>
      </c>
      <c r="R168" s="7">
        <f t="shared" si="62"/>
        <v>371058.51624841534</v>
      </c>
      <c r="S168" s="7">
        <f t="shared" si="63"/>
        <v>1279.3398954096879</v>
      </c>
    </row>
    <row r="169" spans="2:19" ht="12.75">
      <c r="B169" s="55">
        <v>1350</v>
      </c>
      <c r="C169" s="55">
        <v>60.112</v>
      </c>
      <c r="D169" s="55">
        <v>299.628</v>
      </c>
      <c r="E169" s="34">
        <f t="shared" si="51"/>
        <v>60.112</v>
      </c>
      <c r="F169" s="34">
        <f t="shared" si="52"/>
        <v>299.628</v>
      </c>
      <c r="G169" s="11">
        <f t="shared" si="53"/>
        <v>108.32</v>
      </c>
      <c r="H169" s="8">
        <f t="shared" si="54"/>
        <v>10.283</v>
      </c>
      <c r="I169" s="9">
        <f t="shared" si="65"/>
        <v>68.16694724118612</v>
      </c>
      <c r="J169" s="10">
        <f t="shared" si="55"/>
        <v>-1173.513052758814</v>
      </c>
      <c r="K169" s="4">
        <f t="shared" si="56"/>
        <v>1281.833052758814</v>
      </c>
      <c r="L169" s="5">
        <f t="shared" si="57"/>
        <v>120542.24256406595</v>
      </c>
      <c r="M169" s="5">
        <f t="shared" si="58"/>
        <v>371061.2627703502</v>
      </c>
      <c r="N169" s="9">
        <f t="shared" si="64"/>
        <v>390149.83400111936</v>
      </c>
      <c r="O169" s="6">
        <f t="shared" si="59"/>
        <v>17.99680575770073</v>
      </c>
      <c r="P169" s="7">
        <f t="shared" si="60"/>
        <v>1350</v>
      </c>
      <c r="Q169" s="7">
        <f t="shared" si="61"/>
        <v>120542.24256406595</v>
      </c>
      <c r="R169" s="7">
        <f t="shared" si="62"/>
        <v>371061.2627703502</v>
      </c>
      <c r="S169" s="7">
        <f t="shared" si="63"/>
        <v>1281.833052758814</v>
      </c>
    </row>
    <row r="170" spans="2:19" ht="12.75">
      <c r="B170" s="55">
        <v>1355</v>
      </c>
      <c r="C170" s="55">
        <v>60.113</v>
      </c>
      <c r="D170" s="55">
        <v>300.733</v>
      </c>
      <c r="E170" s="34">
        <f t="shared" si="51"/>
        <v>60.113</v>
      </c>
      <c r="F170" s="34">
        <f t="shared" si="52"/>
        <v>300.733</v>
      </c>
      <c r="G170" s="11">
        <f t="shared" si="53"/>
        <v>108.32</v>
      </c>
      <c r="H170" s="8">
        <f t="shared" si="54"/>
        <v>10.283</v>
      </c>
      <c r="I170" s="9">
        <f t="shared" si="65"/>
        <v>70.6754542393841</v>
      </c>
      <c r="J170" s="10">
        <f t="shared" si="55"/>
        <v>-1176.0045457606159</v>
      </c>
      <c r="K170" s="4">
        <f t="shared" si="56"/>
        <v>1284.3245457606158</v>
      </c>
      <c r="L170" s="5">
        <f t="shared" si="57"/>
        <v>120538.94439051229</v>
      </c>
      <c r="M170" s="5">
        <f t="shared" si="58"/>
        <v>371064.0760449248</v>
      </c>
      <c r="N170" s="9">
        <f t="shared" si="64"/>
        <v>390151.4906364613</v>
      </c>
      <c r="O170" s="6">
        <f t="shared" si="59"/>
        <v>17.996217454733348</v>
      </c>
      <c r="P170" s="7">
        <f t="shared" si="60"/>
        <v>1355</v>
      </c>
      <c r="Q170" s="7">
        <f t="shared" si="61"/>
        <v>120538.94439051229</v>
      </c>
      <c r="R170" s="7">
        <f t="shared" si="62"/>
        <v>371064.0760449248</v>
      </c>
      <c r="S170" s="7">
        <f t="shared" si="63"/>
        <v>1284.3245457606158</v>
      </c>
    </row>
    <row r="171" spans="2:19" ht="12.75">
      <c r="B171" s="55">
        <v>1360</v>
      </c>
      <c r="C171" s="55">
        <v>60.022</v>
      </c>
      <c r="D171" s="55">
        <v>301.856</v>
      </c>
      <c r="E171" s="34">
        <f t="shared" si="51"/>
        <v>60.022</v>
      </c>
      <c r="F171" s="34">
        <f t="shared" si="52"/>
        <v>301.856</v>
      </c>
      <c r="G171" s="11">
        <f t="shared" si="53"/>
        <v>108.32</v>
      </c>
      <c r="H171" s="8">
        <f t="shared" si="54"/>
        <v>10.283</v>
      </c>
      <c r="I171" s="9">
        <f t="shared" si="65"/>
        <v>73.18055728380718</v>
      </c>
      <c r="J171" s="10">
        <f t="shared" si="55"/>
        <v>-1178.4994427161928</v>
      </c>
      <c r="K171" s="4">
        <f t="shared" si="56"/>
        <v>1286.8194427161927</v>
      </c>
      <c r="L171" s="5">
        <f t="shared" si="57"/>
        <v>120535.70300011446</v>
      </c>
      <c r="M171" s="5">
        <f t="shared" si="58"/>
        <v>371066.9516105161</v>
      </c>
      <c r="N171" s="9">
        <f t="shared" si="64"/>
        <v>390153.2240995234</v>
      </c>
      <c r="O171" s="6">
        <f t="shared" si="59"/>
        <v>17.995634261553565</v>
      </c>
      <c r="P171" s="7">
        <f t="shared" si="60"/>
        <v>1360</v>
      </c>
      <c r="Q171" s="7">
        <f t="shared" si="61"/>
        <v>120535.70300011446</v>
      </c>
      <c r="R171" s="7">
        <f t="shared" si="62"/>
        <v>371066.9516105161</v>
      </c>
      <c r="S171" s="7">
        <f t="shared" si="63"/>
        <v>1286.8194427161927</v>
      </c>
    </row>
    <row r="172" spans="2:19" ht="12.75">
      <c r="B172" s="55">
        <v>1365</v>
      </c>
      <c r="C172" s="55">
        <v>60.23</v>
      </c>
      <c r="D172" s="55">
        <v>303.009</v>
      </c>
      <c r="E172" s="34">
        <f t="shared" si="51"/>
        <v>60.23</v>
      </c>
      <c r="F172" s="34">
        <f t="shared" si="52"/>
        <v>303.009</v>
      </c>
      <c r="G172" s="11">
        <f t="shared" si="53"/>
        <v>108.32</v>
      </c>
      <c r="H172" s="8">
        <f t="shared" si="54"/>
        <v>10.283</v>
      </c>
      <c r="I172" s="9">
        <f t="shared" si="65"/>
        <v>75.6900857679244</v>
      </c>
      <c r="J172" s="10">
        <f t="shared" si="55"/>
        <v>-1180.9899142320758</v>
      </c>
      <c r="K172" s="4">
        <f t="shared" si="56"/>
        <v>1289.3099142320757</v>
      </c>
      <c r="L172" s="5">
        <f t="shared" si="57"/>
        <v>120532.51748939126</v>
      </c>
      <c r="M172" s="5">
        <f t="shared" si="58"/>
        <v>371069.89271117083</v>
      </c>
      <c r="N172" s="9">
        <f t="shared" si="64"/>
        <v>390155.03719548497</v>
      </c>
      <c r="O172" s="6">
        <f t="shared" si="59"/>
        <v>17.995055905071467</v>
      </c>
      <c r="P172" s="7">
        <f t="shared" si="60"/>
        <v>1365</v>
      </c>
      <c r="Q172" s="7">
        <f t="shared" si="61"/>
        <v>120532.51748939126</v>
      </c>
      <c r="R172" s="7">
        <f t="shared" si="62"/>
        <v>371069.89271117083</v>
      </c>
      <c r="S172" s="7">
        <f t="shared" si="63"/>
        <v>1289.3099142320757</v>
      </c>
    </row>
    <row r="173" spans="2:19" ht="12.75">
      <c r="B173" s="55">
        <v>1370</v>
      </c>
      <c r="C173" s="55">
        <v>60.238</v>
      </c>
      <c r="D173" s="55">
        <v>304.58</v>
      </c>
      <c r="E173" s="34">
        <f t="shared" si="51"/>
        <v>60.238</v>
      </c>
      <c r="F173" s="34">
        <f t="shared" si="52"/>
        <v>304.58</v>
      </c>
      <c r="G173" s="11">
        <f t="shared" si="53"/>
        <v>108.32</v>
      </c>
      <c r="H173" s="8">
        <f t="shared" si="54"/>
        <v>10.283</v>
      </c>
      <c r="I173" s="9">
        <f t="shared" si="65"/>
        <v>78.20779111207409</v>
      </c>
      <c r="J173" s="10">
        <f t="shared" si="55"/>
        <v>-1183.472208887926</v>
      </c>
      <c r="K173" s="4">
        <f t="shared" si="56"/>
        <v>1291.7922088879259</v>
      </c>
      <c r="L173" s="5">
        <f t="shared" si="57"/>
        <v>120529.39941916816</v>
      </c>
      <c r="M173" s="5">
        <f t="shared" si="58"/>
        <v>371072.9119579851</v>
      </c>
      <c r="N173" s="9">
        <f t="shared" si="64"/>
        <v>390156.9454890223</v>
      </c>
      <c r="O173" s="6">
        <f t="shared" si="59"/>
        <v>17.994483428150946</v>
      </c>
      <c r="P173" s="7">
        <f t="shared" si="60"/>
        <v>1370</v>
      </c>
      <c r="Q173" s="7">
        <f t="shared" si="61"/>
        <v>120529.39941916816</v>
      </c>
      <c r="R173" s="7">
        <f t="shared" si="62"/>
        <v>371072.9119579851</v>
      </c>
      <c r="S173" s="7">
        <f t="shared" si="63"/>
        <v>1291.7922088879259</v>
      </c>
    </row>
    <row r="174" spans="2:19" ht="12.75">
      <c r="B174" s="55">
        <v>1375</v>
      </c>
      <c r="C174" s="55">
        <v>60.34</v>
      </c>
      <c r="D174" s="55">
        <v>305.347</v>
      </c>
      <c r="E174" s="34">
        <f t="shared" si="51"/>
        <v>60.34</v>
      </c>
      <c r="F174" s="34">
        <f t="shared" si="52"/>
        <v>305.347</v>
      </c>
      <c r="G174" s="11">
        <f t="shared" si="53"/>
        <v>108.32</v>
      </c>
      <c r="H174" s="8">
        <f t="shared" si="54"/>
        <v>10.283</v>
      </c>
      <c r="I174" s="9">
        <f t="shared" si="65"/>
        <v>80.72966398917684</v>
      </c>
      <c r="J174" s="10">
        <f t="shared" si="55"/>
        <v>-1185.9503360108233</v>
      </c>
      <c r="K174" s="4">
        <f t="shared" si="56"/>
        <v>1294.2703360108233</v>
      </c>
      <c r="L174" s="5">
        <f t="shared" si="57"/>
        <v>120526.341918785</v>
      </c>
      <c r="M174" s="5">
        <f t="shared" si="58"/>
        <v>371075.99588038516</v>
      </c>
      <c r="N174" s="9">
        <f t="shared" si="64"/>
        <v>390158.9340447602</v>
      </c>
      <c r="O174" s="6">
        <f t="shared" si="59"/>
        <v>17.993916482594724</v>
      </c>
      <c r="P174" s="7">
        <f t="shared" si="60"/>
        <v>1375</v>
      </c>
      <c r="Q174" s="7">
        <f t="shared" si="61"/>
        <v>120526.341918785</v>
      </c>
      <c r="R174" s="7">
        <f t="shared" si="62"/>
        <v>371075.99588038516</v>
      </c>
      <c r="S174" s="7">
        <f t="shared" si="63"/>
        <v>1294.2703360108233</v>
      </c>
    </row>
    <row r="175" spans="2:19" ht="12.75">
      <c r="B175" s="55">
        <v>1380</v>
      </c>
      <c r="C175" s="55">
        <v>60.476</v>
      </c>
      <c r="D175" s="55">
        <v>306.466</v>
      </c>
      <c r="E175" s="34">
        <f t="shared" si="51"/>
        <v>60.476</v>
      </c>
      <c r="F175" s="34">
        <f t="shared" si="52"/>
        <v>306.466</v>
      </c>
      <c r="G175" s="11">
        <f t="shared" si="53"/>
        <v>108.32</v>
      </c>
      <c r="H175" s="8">
        <f t="shared" si="54"/>
        <v>10.283</v>
      </c>
      <c r="I175" s="9">
        <f t="shared" si="65"/>
        <v>83.26056170230181</v>
      </c>
      <c r="J175" s="10">
        <f t="shared" si="55"/>
        <v>-1188.4194382976982</v>
      </c>
      <c r="K175" s="4">
        <f t="shared" si="56"/>
        <v>1296.7394382976981</v>
      </c>
      <c r="L175" s="5">
        <f t="shared" si="57"/>
        <v>120523.33203020402</v>
      </c>
      <c r="M175" s="5">
        <f t="shared" si="58"/>
        <v>371079.13341199886</v>
      </c>
      <c r="N175" s="9">
        <f t="shared" si="64"/>
        <v>390160.9883336145</v>
      </c>
      <c r="O175" s="6">
        <f t="shared" si="59"/>
        <v>17.993353760834648</v>
      </c>
      <c r="P175" s="7">
        <f t="shared" si="60"/>
        <v>1380</v>
      </c>
      <c r="Q175" s="7">
        <f t="shared" si="61"/>
        <v>120523.33203020402</v>
      </c>
      <c r="R175" s="7">
        <f t="shared" si="62"/>
        <v>371079.13341199886</v>
      </c>
      <c r="S175" s="7">
        <f t="shared" si="63"/>
        <v>1296.7394382976981</v>
      </c>
    </row>
    <row r="176" spans="2:19" ht="12.75">
      <c r="B176" s="55">
        <v>1385</v>
      </c>
      <c r="C176" s="55">
        <v>60.43</v>
      </c>
      <c r="D176" s="55">
        <v>307.511</v>
      </c>
      <c r="E176" s="34">
        <f t="shared" si="51"/>
        <v>60.43</v>
      </c>
      <c r="F176" s="34">
        <f t="shared" si="52"/>
        <v>307.511</v>
      </c>
      <c r="G176" s="11">
        <f t="shared" si="53"/>
        <v>108.32</v>
      </c>
      <c r="H176" s="8">
        <f t="shared" si="54"/>
        <v>10.283</v>
      </c>
      <c r="I176" s="9">
        <f aca="true" t="shared" si="66" ref="I176:I186">(B176-B175)-(B176-B175)*COS(RADIANS((E175+E176)/2))+I175</f>
        <v>85.79487494601312</v>
      </c>
      <c r="J176" s="10">
        <f t="shared" si="55"/>
        <v>-1190.885125053987</v>
      </c>
      <c r="K176" s="4">
        <f t="shared" si="56"/>
        <v>1299.2051250539869</v>
      </c>
      <c r="L176" s="5">
        <f t="shared" si="57"/>
        <v>120520.38061047602</v>
      </c>
      <c r="M176" s="5">
        <f t="shared" si="58"/>
        <v>371082.3286444488</v>
      </c>
      <c r="N176" s="9">
        <f t="shared" si="64"/>
        <v>390163.11559997656</v>
      </c>
      <c r="O176" s="6">
        <f t="shared" si="59"/>
        <v>17.992796593879874</v>
      </c>
      <c r="P176" s="7">
        <f t="shared" si="60"/>
        <v>1385</v>
      </c>
      <c r="Q176" s="7">
        <f t="shared" si="61"/>
        <v>120520.38061047602</v>
      </c>
      <c r="R176" s="7">
        <f t="shared" si="62"/>
        <v>371082.3286444488</v>
      </c>
      <c r="S176" s="7">
        <f t="shared" si="63"/>
        <v>1299.2051250539869</v>
      </c>
    </row>
    <row r="177" spans="2:19" ht="12.75">
      <c r="B177" s="55">
        <v>1390</v>
      </c>
      <c r="C177" s="55">
        <v>60.704</v>
      </c>
      <c r="D177" s="55">
        <v>308.175</v>
      </c>
      <c r="E177" s="34">
        <f t="shared" si="51"/>
        <v>60.704</v>
      </c>
      <c r="F177" s="34">
        <f t="shared" si="52"/>
        <v>308.175</v>
      </c>
      <c r="G177" s="11">
        <f t="shared" si="53"/>
        <v>108.32</v>
      </c>
      <c r="H177" s="8">
        <f t="shared" si="54"/>
        <v>10.283</v>
      </c>
      <c r="I177" s="9">
        <f t="shared" si="66"/>
        <v>88.33784766952655</v>
      </c>
      <c r="J177" s="10">
        <f t="shared" si="55"/>
        <v>-1193.3421523304735</v>
      </c>
      <c r="K177" s="4">
        <f t="shared" si="56"/>
        <v>1301.6621523304734</v>
      </c>
      <c r="L177" s="5">
        <f t="shared" si="57"/>
        <v>120517.47390146327</v>
      </c>
      <c r="M177" s="5">
        <f t="shared" si="58"/>
        <v>371085.57118352765</v>
      </c>
      <c r="N177" s="9">
        <f t="shared" si="64"/>
        <v>390165.30170710315</v>
      </c>
      <c r="O177" s="6">
        <f t="shared" si="59"/>
        <v>17.99224353185331</v>
      </c>
      <c r="P177" s="7">
        <f t="shared" si="60"/>
        <v>1390</v>
      </c>
      <c r="Q177" s="7">
        <f t="shared" si="61"/>
        <v>120517.47390146327</v>
      </c>
      <c r="R177" s="7">
        <f t="shared" si="62"/>
        <v>371085.57118352765</v>
      </c>
      <c r="S177" s="7">
        <f t="shared" si="63"/>
        <v>1301.6621523304734</v>
      </c>
    </row>
    <row r="178" spans="2:19" ht="12.75">
      <c r="B178" s="55">
        <v>1395</v>
      </c>
      <c r="C178" s="55">
        <v>60.467</v>
      </c>
      <c r="D178" s="55">
        <v>309.075</v>
      </c>
      <c r="E178" s="34">
        <f t="shared" si="51"/>
        <v>60.467</v>
      </c>
      <c r="F178" s="34">
        <f t="shared" si="52"/>
        <v>309.075</v>
      </c>
      <c r="G178" s="11">
        <f t="shared" si="53"/>
        <v>108.32</v>
      </c>
      <c r="H178" s="8">
        <f t="shared" si="54"/>
        <v>10.283</v>
      </c>
      <c r="I178" s="9">
        <f t="shared" si="66"/>
        <v>90.8822265777252</v>
      </c>
      <c r="J178" s="10">
        <f t="shared" si="55"/>
        <v>-1195.7977734222748</v>
      </c>
      <c r="K178" s="4">
        <f t="shared" si="56"/>
        <v>1304.1177734222747</v>
      </c>
      <c r="L178" s="5">
        <f t="shared" si="57"/>
        <v>120514.61119622816</v>
      </c>
      <c r="M178" s="5">
        <f t="shared" si="58"/>
        <v>371088.8536892459</v>
      </c>
      <c r="N178" s="9">
        <f t="shared" si="64"/>
        <v>390167.53945475345</v>
      </c>
      <c r="O178" s="6">
        <f t="shared" si="59"/>
        <v>17.991694809131285</v>
      </c>
      <c r="P178" s="7">
        <f t="shared" si="60"/>
        <v>1395</v>
      </c>
      <c r="Q178" s="7">
        <f t="shared" si="61"/>
        <v>120514.61119622816</v>
      </c>
      <c r="R178" s="7">
        <f t="shared" si="62"/>
        <v>371088.8536892459</v>
      </c>
      <c r="S178" s="7">
        <f t="shared" si="63"/>
        <v>1304.1177734222747</v>
      </c>
    </row>
    <row r="179" spans="1:19" ht="12.75">
      <c r="A179" s="54"/>
      <c r="B179" s="55">
        <v>1400</v>
      </c>
      <c r="C179" s="55">
        <v>60.28</v>
      </c>
      <c r="D179" s="55">
        <v>310.37</v>
      </c>
      <c r="E179" s="34">
        <f t="shared" si="51"/>
        <v>60.28</v>
      </c>
      <c r="F179" s="34">
        <f t="shared" si="52"/>
        <v>310.37</v>
      </c>
      <c r="G179" s="11">
        <f t="shared" si="53"/>
        <v>108.32</v>
      </c>
      <c r="H179" s="8">
        <f t="shared" si="54"/>
        <v>10.283</v>
      </c>
      <c r="I179" s="9">
        <f t="shared" si="66"/>
        <v>93.41050674874408</v>
      </c>
      <c r="J179" s="10">
        <f t="shared" si="55"/>
        <v>-1198.2694932512559</v>
      </c>
      <c r="K179" s="4">
        <f t="shared" si="56"/>
        <v>1306.5894932512558</v>
      </c>
      <c r="L179" s="5">
        <f t="shared" si="57"/>
        <v>120511.81774754803</v>
      </c>
      <c r="M179" s="5">
        <f t="shared" si="58"/>
        <v>371092.183440822</v>
      </c>
      <c r="N179" s="9">
        <f aca="true" t="shared" si="67" ref="N179:N186">SQRT(POWER(M179,2)+POWER(L179,2))</f>
        <v>390169.8435652029</v>
      </c>
      <c r="O179" s="6">
        <f t="shared" si="59"/>
        <v>17.991153622698974</v>
      </c>
      <c r="P179" s="7">
        <f t="shared" si="60"/>
        <v>1400</v>
      </c>
      <c r="Q179" s="7">
        <f t="shared" si="61"/>
        <v>120511.81774754803</v>
      </c>
      <c r="R179" s="7">
        <f t="shared" si="62"/>
        <v>371092.183440822</v>
      </c>
      <c r="S179" s="7">
        <f t="shared" si="63"/>
        <v>1306.5894932512558</v>
      </c>
    </row>
    <row r="180" spans="1:19" ht="12.75">
      <c r="A180" s="54"/>
      <c r="B180" s="55">
        <v>1405</v>
      </c>
      <c r="C180" s="55">
        <v>59.707</v>
      </c>
      <c r="D180" s="55">
        <v>312.307</v>
      </c>
      <c r="E180" s="34">
        <f t="shared" si="51"/>
        <v>59.707</v>
      </c>
      <c r="F180" s="34">
        <f t="shared" si="52"/>
        <v>312.307</v>
      </c>
      <c r="G180" s="11">
        <f t="shared" si="53"/>
        <v>108.32</v>
      </c>
      <c r="H180" s="8">
        <f t="shared" si="54"/>
        <v>10.283</v>
      </c>
      <c r="I180" s="9">
        <f t="shared" si="66"/>
        <v>95.91001552750492</v>
      </c>
      <c r="J180" s="10">
        <f t="shared" si="55"/>
        <v>-1200.7699844724953</v>
      </c>
      <c r="K180" s="4">
        <f t="shared" si="56"/>
        <v>1309.0899844724952</v>
      </c>
      <c r="L180" s="5">
        <f t="shared" si="57"/>
        <v>120509.12954844623</v>
      </c>
      <c r="M180" s="5">
        <f t="shared" si="58"/>
        <v>371095.5777197206</v>
      </c>
      <c r="N180" s="9">
        <f t="shared" si="67"/>
        <v>390172.2415903743</v>
      </c>
      <c r="O180" s="6">
        <f t="shared" si="59"/>
        <v>17.990624215949346</v>
      </c>
      <c r="P180" s="7">
        <f t="shared" si="60"/>
        <v>1405</v>
      </c>
      <c r="Q180" s="7">
        <f t="shared" si="61"/>
        <v>120509.12954844623</v>
      </c>
      <c r="R180" s="7">
        <f t="shared" si="62"/>
        <v>371095.5777197206</v>
      </c>
      <c r="S180" s="7">
        <f t="shared" si="63"/>
        <v>1309.0899844724952</v>
      </c>
    </row>
    <row r="181" spans="1:19" ht="12.75">
      <c r="A181" s="54"/>
      <c r="B181" s="55">
        <v>1410</v>
      </c>
      <c r="C181" s="55">
        <v>59.2</v>
      </c>
      <c r="D181" s="55">
        <v>313.843</v>
      </c>
      <c r="E181" s="34">
        <f t="shared" si="51"/>
        <v>59.2</v>
      </c>
      <c r="F181" s="34">
        <f t="shared" si="52"/>
        <v>313.843</v>
      </c>
      <c r="G181" s="11">
        <f t="shared" si="53"/>
        <v>108.32</v>
      </c>
      <c r="H181" s="8">
        <f t="shared" si="54"/>
        <v>10.283</v>
      </c>
      <c r="I181" s="9">
        <f t="shared" si="66"/>
        <v>98.36882815202792</v>
      </c>
      <c r="J181" s="10">
        <f t="shared" si="55"/>
        <v>-1203.3111718479722</v>
      </c>
      <c r="K181" s="4">
        <f t="shared" si="56"/>
        <v>1311.6311718479722</v>
      </c>
      <c r="L181" s="5">
        <f t="shared" si="57"/>
        <v>120506.55962012237</v>
      </c>
      <c r="M181" s="5">
        <f t="shared" si="58"/>
        <v>371099.0328369593</v>
      </c>
      <c r="N181" s="9">
        <f t="shared" si="67"/>
        <v>390174.7340410508</v>
      </c>
      <c r="O181" s="6">
        <f t="shared" si="59"/>
        <v>17.990108574990593</v>
      </c>
      <c r="P181" s="7">
        <f t="shared" si="60"/>
        <v>1410</v>
      </c>
      <c r="Q181" s="7">
        <f t="shared" si="61"/>
        <v>120506.55962012237</v>
      </c>
      <c r="R181" s="7">
        <f t="shared" si="62"/>
        <v>371099.0328369593</v>
      </c>
      <c r="S181" s="7">
        <f t="shared" si="63"/>
        <v>1311.6311718479722</v>
      </c>
    </row>
    <row r="182" spans="1:19" ht="12.75">
      <c r="A182" s="54"/>
      <c r="B182" s="55">
        <v>1415</v>
      </c>
      <c r="C182" s="55">
        <v>59.073</v>
      </c>
      <c r="D182" s="55">
        <v>315.049</v>
      </c>
      <c r="E182" s="34">
        <f t="shared" si="51"/>
        <v>59.073</v>
      </c>
      <c r="F182" s="34">
        <f t="shared" si="52"/>
        <v>315.049</v>
      </c>
      <c r="G182" s="11">
        <f t="shared" si="53"/>
        <v>108.32</v>
      </c>
      <c r="H182" s="8">
        <f t="shared" si="54"/>
        <v>10.283</v>
      </c>
      <c r="I182" s="9">
        <f>(B182-B181)-(B182-B181)*COS(RADIANS((E181+E182)/2))+I181</f>
        <v>100.80385554312251</v>
      </c>
      <c r="J182" s="10">
        <f t="shared" si="55"/>
        <v>-1205.8761444568775</v>
      </c>
      <c r="K182" s="4">
        <f t="shared" si="56"/>
        <v>1314.1961444568774</v>
      </c>
      <c r="L182" s="5">
        <f t="shared" si="57"/>
        <v>120504.08125191678</v>
      </c>
      <c r="M182" s="5">
        <f t="shared" si="58"/>
        <v>371102.5369212267</v>
      </c>
      <c r="N182" s="9">
        <f>SQRT(POWER(M182,2)+POWER(L182,2))</f>
        <v>390177.3013743098</v>
      </c>
      <c r="O182" s="6">
        <f t="shared" si="59"/>
        <v>17.98960350773914</v>
      </c>
      <c r="P182" s="7">
        <f t="shared" si="60"/>
        <v>1415</v>
      </c>
      <c r="Q182" s="7">
        <f t="shared" si="61"/>
        <v>120504.08125191678</v>
      </c>
      <c r="R182" s="7">
        <f t="shared" si="62"/>
        <v>371102.5369212267</v>
      </c>
      <c r="S182" s="7">
        <f t="shared" si="63"/>
        <v>1314.1961444568774</v>
      </c>
    </row>
    <row r="183" spans="1:19" ht="12.75">
      <c r="A183" s="54"/>
      <c r="B183" s="55">
        <v>1420</v>
      </c>
      <c r="C183" s="55">
        <v>58.939</v>
      </c>
      <c r="D183" s="55">
        <v>316.559</v>
      </c>
      <c r="E183" s="34">
        <f t="shared" si="51"/>
        <v>58.939</v>
      </c>
      <c r="F183" s="34">
        <f t="shared" si="52"/>
        <v>316.559</v>
      </c>
      <c r="G183" s="11">
        <f t="shared" si="53"/>
        <v>108.32</v>
      </c>
      <c r="H183" s="8">
        <f t="shared" si="54"/>
        <v>10.283</v>
      </c>
      <c r="I183" s="9">
        <f t="shared" si="66"/>
        <v>103.22911399444061</v>
      </c>
      <c r="J183" s="10">
        <f t="shared" si="55"/>
        <v>-1208.4508860055594</v>
      </c>
      <c r="K183" s="4">
        <f t="shared" si="56"/>
        <v>1316.7708860055593</v>
      </c>
      <c r="L183" s="5">
        <f t="shared" si="57"/>
        <v>120501.68989005889</v>
      </c>
      <c r="M183" s="5">
        <f t="shared" si="58"/>
        <v>371106.09389949794</v>
      </c>
      <c r="N183" s="9">
        <f t="shared" si="67"/>
        <v>390179.9459168845</v>
      </c>
      <c r="O183" s="6">
        <f t="shared" si="59"/>
        <v>17.98910820017804</v>
      </c>
      <c r="P183" s="7">
        <f t="shared" si="60"/>
        <v>1420</v>
      </c>
      <c r="Q183" s="7">
        <f t="shared" si="61"/>
        <v>120501.68989005889</v>
      </c>
      <c r="R183" s="7">
        <f t="shared" si="62"/>
        <v>371106.09389949794</v>
      </c>
      <c r="S183" s="7">
        <f t="shared" si="63"/>
        <v>1316.7708860055593</v>
      </c>
    </row>
    <row r="184" spans="1:19" ht="12.75">
      <c r="A184" s="54"/>
      <c r="B184" s="55">
        <v>1425</v>
      </c>
      <c r="C184" s="55">
        <v>58.871</v>
      </c>
      <c r="D184" s="55">
        <v>317.27</v>
      </c>
      <c r="E184" s="34">
        <f t="shared" si="51"/>
        <v>58.871</v>
      </c>
      <c r="F184" s="34">
        <f t="shared" si="52"/>
        <v>317.27</v>
      </c>
      <c r="G184" s="11">
        <f t="shared" si="53"/>
        <v>108.32</v>
      </c>
      <c r="H184" s="8">
        <f t="shared" si="54"/>
        <v>10.283</v>
      </c>
      <c r="I184" s="9">
        <f t="shared" si="66"/>
        <v>105.64682097693856</v>
      </c>
      <c r="J184" s="10">
        <f t="shared" si="55"/>
        <v>-1211.0331790230616</v>
      </c>
      <c r="K184" s="4">
        <f t="shared" si="56"/>
        <v>1319.3531790230616</v>
      </c>
      <c r="L184" s="5">
        <f t="shared" si="57"/>
        <v>120499.37037639676</v>
      </c>
      <c r="M184" s="5">
        <f t="shared" si="58"/>
        <v>371109.6927353018</v>
      </c>
      <c r="N184" s="9">
        <f t="shared" si="67"/>
        <v>390182.6524888032</v>
      </c>
      <c r="O184" s="6">
        <f t="shared" si="59"/>
        <v>17.98862103582987</v>
      </c>
      <c r="P184" s="7">
        <f t="shared" si="60"/>
        <v>1425</v>
      </c>
      <c r="Q184" s="7">
        <f t="shared" si="61"/>
        <v>120499.37037639676</v>
      </c>
      <c r="R184" s="7">
        <f t="shared" si="62"/>
        <v>371109.6927353018</v>
      </c>
      <c r="S184" s="7">
        <f t="shared" si="63"/>
        <v>1319.3531790230616</v>
      </c>
    </row>
    <row r="185" spans="1:19" ht="12.75">
      <c r="A185" s="54"/>
      <c r="B185" s="55">
        <v>1430</v>
      </c>
      <c r="C185" s="55">
        <v>58.893</v>
      </c>
      <c r="D185" s="55">
        <v>318.341</v>
      </c>
      <c r="E185" s="34">
        <f t="shared" si="51"/>
        <v>58.893</v>
      </c>
      <c r="F185" s="34">
        <f t="shared" si="52"/>
        <v>318.341</v>
      </c>
      <c r="G185" s="11">
        <f t="shared" si="53"/>
        <v>108.32</v>
      </c>
      <c r="H185" s="8">
        <f t="shared" si="54"/>
        <v>10.283</v>
      </c>
      <c r="I185" s="9">
        <f t="shared" si="66"/>
        <v>108.06280943888572</v>
      </c>
      <c r="J185" s="10">
        <f t="shared" si="55"/>
        <v>-1213.6171905611143</v>
      </c>
      <c r="K185" s="4">
        <f t="shared" si="56"/>
        <v>1321.9371905611142</v>
      </c>
      <c r="L185" s="5">
        <f t="shared" si="57"/>
        <v>120497.10765415167</v>
      </c>
      <c r="M185" s="5">
        <f t="shared" si="58"/>
        <v>371113.32632476854</v>
      </c>
      <c r="N185" s="9">
        <f t="shared" si="67"/>
        <v>390185.4096821796</v>
      </c>
      <c r="O185" s="6">
        <f t="shared" si="59"/>
        <v>17.98814023400038</v>
      </c>
      <c r="P185" s="7">
        <f t="shared" si="60"/>
        <v>1430</v>
      </c>
      <c r="Q185" s="7">
        <f t="shared" si="61"/>
        <v>120497.10765415167</v>
      </c>
      <c r="R185" s="7">
        <f t="shared" si="62"/>
        <v>371113.32632476854</v>
      </c>
      <c r="S185" s="7">
        <f t="shared" si="63"/>
        <v>1321.9371905611142</v>
      </c>
    </row>
    <row r="186" spans="1:19" ht="12.75">
      <c r="A186" s="54"/>
      <c r="B186" s="55">
        <v>1435</v>
      </c>
      <c r="C186" s="55">
        <v>58.86</v>
      </c>
      <c r="D186" s="55">
        <v>319.22</v>
      </c>
      <c r="E186" s="34">
        <f t="shared" si="51"/>
        <v>58.86</v>
      </c>
      <c r="F186" s="34">
        <f t="shared" si="52"/>
        <v>319.22</v>
      </c>
      <c r="G186" s="11">
        <f t="shared" si="53"/>
        <v>108.32</v>
      </c>
      <c r="H186" s="8">
        <f t="shared" si="54"/>
        <v>10.283</v>
      </c>
      <c r="I186" s="9">
        <f t="shared" si="66"/>
        <v>110.47838701194769</v>
      </c>
      <c r="J186" s="10">
        <f t="shared" si="55"/>
        <v>-1216.2016129880524</v>
      </c>
      <c r="K186" s="4">
        <f t="shared" si="56"/>
        <v>1324.5216129880523</v>
      </c>
      <c r="L186" s="5">
        <f t="shared" si="57"/>
        <v>120494.90721670615</v>
      </c>
      <c r="M186" s="5">
        <f t="shared" si="58"/>
        <v>371116.9976781658</v>
      </c>
      <c r="N186" s="9">
        <f t="shared" si="67"/>
        <v>390188.22205548227</v>
      </c>
      <c r="O186" s="6">
        <f t="shared" si="59"/>
        <v>17.987666425465886</v>
      </c>
      <c r="P186" s="7">
        <f t="shared" si="60"/>
        <v>1435</v>
      </c>
      <c r="Q186" s="7">
        <f t="shared" si="61"/>
        <v>120494.90721670615</v>
      </c>
      <c r="R186" s="7">
        <f t="shared" si="62"/>
        <v>371116.9976781658</v>
      </c>
      <c r="S186" s="7">
        <f t="shared" si="63"/>
        <v>1324.5216129880523</v>
      </c>
    </row>
    <row r="187" spans="1:19" ht="12.75">
      <c r="A187" s="54"/>
      <c r="B187" s="55">
        <v>1440</v>
      </c>
      <c r="C187" s="55">
        <v>59.416</v>
      </c>
      <c r="D187" s="55">
        <v>321.158</v>
      </c>
      <c r="E187" s="34">
        <f aca="true" t="shared" si="68" ref="E187:E215">IF($E$5=1,(C187-INT(C187))/0.6+INT(C187),C187)</f>
        <v>59.416</v>
      </c>
      <c r="F187" s="34">
        <f aca="true" t="shared" si="69" ref="F187:F215">IF($F$5=1,(D187-INT(D187))/0.6+INT(D187),D187)</f>
        <v>321.158</v>
      </c>
      <c r="G187" s="11">
        <f aca="true" t="shared" si="70" ref="G187:G215">G186</f>
        <v>108.32</v>
      </c>
      <c r="H187" s="8">
        <f aca="true" t="shared" si="71" ref="H187:H215">H186</f>
        <v>10.283</v>
      </c>
      <c r="I187" s="9">
        <f aca="true" t="shared" si="72" ref="I187:I215">(B187-B186)-(B187-B186)*COS(RADIANS((E186+E187)/2))+I186</f>
        <v>112.91352676715569</v>
      </c>
      <c r="J187" s="10">
        <f aca="true" t="shared" si="73" ref="J187:J215">G187-B187+I187</f>
        <v>-1218.7664732328444</v>
      </c>
      <c r="K187" s="4">
        <f aca="true" t="shared" si="74" ref="K187:K215">G$5-J187</f>
        <v>1327.0864732328444</v>
      </c>
      <c r="L187" s="5">
        <f aca="true" t="shared" si="75" ref="L187:L215">IF(D187="",L186,(B187-B186)*SIN(RADIANS((E186+E187)/2))*SIN(RADIANS(IF(ABS(F186-F187)&gt;180,(F186+F187+360)/2+H185,(F186+F187)/2+H185)))+L186)</f>
        <v>120492.79189641017</v>
      </c>
      <c r="M187" s="5">
        <f aca="true" t="shared" si="76" ref="M187:M215">IF(D187="",M185,(B187-B186)*SIN(RADIANS((E186+E187)/2))*COS(RADIANS(IF(ABS(F186-F187)&gt;180,(F186+F187+360)/2+H185,(F186+F187)/2+H185)))+M186)</f>
        <v>371120.7322346281</v>
      </c>
      <c r="N187" s="9">
        <f aca="true" t="shared" si="77" ref="N187:N215">SQRT(POWER(M187,2)+POWER(L187,2))</f>
        <v>390191.12085407344</v>
      </c>
      <c r="O187" s="6">
        <f aca="true" t="shared" si="78" ref="O187:O215">IF(N187=0,0,ABS(IF(L187&lt;=0,360,0)-DEGREES(ACOS(M187/N187))))</f>
        <v>17.987201645587145</v>
      </c>
      <c r="P187" s="7">
        <f aca="true" t="shared" si="79" ref="P187:P215">B187</f>
        <v>1440</v>
      </c>
      <c r="Q187" s="7">
        <f aca="true" t="shared" si="80" ref="Q187:Q215">L187</f>
        <v>120492.79189641017</v>
      </c>
      <c r="R187" s="7">
        <f aca="true" t="shared" si="81" ref="R187:R215">M187</f>
        <v>371120.7322346281</v>
      </c>
      <c r="S187" s="7">
        <f aca="true" t="shared" si="82" ref="S187:S215">K187</f>
        <v>1327.0864732328444</v>
      </c>
    </row>
    <row r="188" spans="1:19" ht="12.75">
      <c r="A188" s="54"/>
      <c r="B188" s="55">
        <v>1445</v>
      </c>
      <c r="C188" s="55">
        <v>59.907</v>
      </c>
      <c r="D188" s="55">
        <v>321.987</v>
      </c>
      <c r="E188" s="34">
        <f t="shared" si="68"/>
        <v>59.907</v>
      </c>
      <c r="F188" s="34">
        <f t="shared" si="69"/>
        <v>321.987</v>
      </c>
      <c r="G188" s="11">
        <f t="shared" si="70"/>
        <v>108.32</v>
      </c>
      <c r="H188" s="8">
        <f t="shared" si="71"/>
        <v>10.283</v>
      </c>
      <c r="I188" s="9">
        <f t="shared" si="72"/>
        <v>115.38798841700086</v>
      </c>
      <c r="J188" s="10">
        <f t="shared" si="73"/>
        <v>-1221.2920115829993</v>
      </c>
      <c r="K188" s="4">
        <f t="shared" si="74"/>
        <v>1329.6120115829992</v>
      </c>
      <c r="L188" s="5">
        <f t="shared" si="75"/>
        <v>120490.75639158</v>
      </c>
      <c r="M188" s="5">
        <f t="shared" si="76"/>
        <v>371124.5372807682</v>
      </c>
      <c r="N188" s="9">
        <f t="shared" si="77"/>
        <v>390194.1113698147</v>
      </c>
      <c r="O188" s="6">
        <f t="shared" si="78"/>
        <v>17.98674482362306</v>
      </c>
      <c r="P188" s="7">
        <f t="shared" si="79"/>
        <v>1445</v>
      </c>
      <c r="Q188" s="7">
        <f t="shared" si="80"/>
        <v>120490.75639158</v>
      </c>
      <c r="R188" s="7">
        <f t="shared" si="81"/>
        <v>371124.5372807682</v>
      </c>
      <c r="S188" s="7">
        <f t="shared" si="82"/>
        <v>1329.6120115829992</v>
      </c>
    </row>
    <row r="189" spans="1:19" ht="12.75">
      <c r="A189" s="54"/>
      <c r="B189" s="55">
        <v>1450</v>
      </c>
      <c r="C189" s="55">
        <v>60.29</v>
      </c>
      <c r="D189" s="55">
        <v>323.301</v>
      </c>
      <c r="E189" s="34">
        <f t="shared" si="68"/>
        <v>60.29</v>
      </c>
      <c r="F189" s="34">
        <f t="shared" si="69"/>
        <v>323.301</v>
      </c>
      <c r="G189" s="11">
        <f t="shared" si="70"/>
        <v>108.32</v>
      </c>
      <c r="H189" s="8">
        <f t="shared" si="71"/>
        <v>10.283</v>
      </c>
      <c r="I189" s="9">
        <f t="shared" si="72"/>
        <v>117.89543624256679</v>
      </c>
      <c r="J189" s="10">
        <f t="shared" si="73"/>
        <v>-1223.7845637574333</v>
      </c>
      <c r="K189" s="4">
        <f t="shared" si="74"/>
        <v>1332.1045637574332</v>
      </c>
      <c r="L189" s="5">
        <f t="shared" si="75"/>
        <v>120488.78368783077</v>
      </c>
      <c r="M189" s="5">
        <f t="shared" si="76"/>
        <v>371128.3967656529</v>
      </c>
      <c r="N189" s="9">
        <f t="shared" si="77"/>
        <v>390197.1730810165</v>
      </c>
      <c r="O189" s="6">
        <f t="shared" si="78"/>
        <v>17.98629431123</v>
      </c>
      <c r="P189" s="7">
        <f t="shared" si="79"/>
        <v>1450</v>
      </c>
      <c r="Q189" s="7">
        <f t="shared" si="80"/>
        <v>120488.78368783077</v>
      </c>
      <c r="R189" s="7">
        <f t="shared" si="81"/>
        <v>371128.3967656529</v>
      </c>
      <c r="S189" s="7">
        <f t="shared" si="82"/>
        <v>1332.1045637574332</v>
      </c>
    </row>
    <row r="190" spans="1:19" ht="12.75">
      <c r="A190" s="54"/>
      <c r="B190" s="55">
        <v>1455</v>
      </c>
      <c r="C190" s="55">
        <v>60.775</v>
      </c>
      <c r="D190" s="55">
        <v>324.464</v>
      </c>
      <c r="E190" s="34">
        <f t="shared" si="68"/>
        <v>60.775</v>
      </c>
      <c r="F190" s="34">
        <f t="shared" si="69"/>
        <v>324.464</v>
      </c>
      <c r="G190" s="11">
        <f t="shared" si="70"/>
        <v>108.32</v>
      </c>
      <c r="H190" s="8">
        <f t="shared" si="71"/>
        <v>10.283</v>
      </c>
      <c r="I190" s="9">
        <f t="shared" si="72"/>
        <v>120.43578730605353</v>
      </c>
      <c r="J190" s="10">
        <f t="shared" si="73"/>
        <v>-1226.2442126939466</v>
      </c>
      <c r="K190" s="4">
        <f t="shared" si="74"/>
        <v>1334.5642126939465</v>
      </c>
      <c r="L190" s="5">
        <f t="shared" si="75"/>
        <v>120486.88669137847</v>
      </c>
      <c r="M190" s="5">
        <f t="shared" si="76"/>
        <v>371132.3148687104</v>
      </c>
      <c r="N190" s="9">
        <f t="shared" si="77"/>
        <v>390200.3139470658</v>
      </c>
      <c r="O190" s="6">
        <f t="shared" si="78"/>
        <v>17.985851721507654</v>
      </c>
      <c r="P190" s="7">
        <f t="shared" si="79"/>
        <v>1455</v>
      </c>
      <c r="Q190" s="7">
        <f t="shared" si="80"/>
        <v>120486.88669137847</v>
      </c>
      <c r="R190" s="7">
        <f t="shared" si="81"/>
        <v>371132.3148687104</v>
      </c>
      <c r="S190" s="7">
        <f t="shared" si="82"/>
        <v>1334.5642126939465</v>
      </c>
    </row>
    <row r="191" spans="1:19" ht="12.75">
      <c r="A191" s="54"/>
      <c r="B191" s="55">
        <v>1460</v>
      </c>
      <c r="C191" s="55">
        <v>61.375</v>
      </c>
      <c r="D191" s="55">
        <v>325.912</v>
      </c>
      <c r="E191" s="34">
        <f t="shared" si="68"/>
        <v>61.375</v>
      </c>
      <c r="F191" s="34">
        <f t="shared" si="69"/>
        <v>325.912</v>
      </c>
      <c r="G191" s="11">
        <f t="shared" si="70"/>
        <v>108.32</v>
      </c>
      <c r="H191" s="8">
        <f t="shared" si="71"/>
        <v>10.283</v>
      </c>
      <c r="I191" s="9">
        <f t="shared" si="72"/>
        <v>123.0174656525544</v>
      </c>
      <c r="J191" s="10">
        <f t="shared" si="73"/>
        <v>-1228.6625343474457</v>
      </c>
      <c r="K191" s="4">
        <f t="shared" si="74"/>
        <v>1336.9825343474456</v>
      </c>
      <c r="L191" s="5">
        <f t="shared" si="75"/>
        <v>120485.06986731164</v>
      </c>
      <c r="M191" s="5">
        <f t="shared" si="76"/>
        <v>371136.2961839065</v>
      </c>
      <c r="N191" s="9">
        <f t="shared" si="77"/>
        <v>390203.5397149023</v>
      </c>
      <c r="O191" s="6">
        <f t="shared" si="78"/>
        <v>17.985417469843963</v>
      </c>
      <c r="P191" s="7">
        <f t="shared" si="79"/>
        <v>1460</v>
      </c>
      <c r="Q191" s="7">
        <f t="shared" si="80"/>
        <v>120485.06986731164</v>
      </c>
      <c r="R191" s="7">
        <f t="shared" si="81"/>
        <v>371136.2961839065</v>
      </c>
      <c r="S191" s="7">
        <f t="shared" si="82"/>
        <v>1336.9825343474456</v>
      </c>
    </row>
    <row r="192" spans="2:19" ht="12.75">
      <c r="B192" s="55">
        <v>1465</v>
      </c>
      <c r="C192" s="55">
        <v>61.699</v>
      </c>
      <c r="D192" s="55">
        <v>325.752</v>
      </c>
      <c r="E192" s="34">
        <f t="shared" si="68"/>
        <v>61.699</v>
      </c>
      <c r="F192" s="34">
        <f t="shared" si="69"/>
        <v>325.752</v>
      </c>
      <c r="G192" s="11">
        <f t="shared" si="70"/>
        <v>108.32</v>
      </c>
      <c r="H192" s="8">
        <f t="shared" si="71"/>
        <v>10.283</v>
      </c>
      <c r="I192" s="9">
        <f t="shared" si="72"/>
        <v>125.63450992516816</v>
      </c>
      <c r="J192" s="10">
        <f t="shared" si="73"/>
        <v>-1231.0454900748318</v>
      </c>
      <c r="K192" s="4">
        <f t="shared" si="74"/>
        <v>1339.3654900748318</v>
      </c>
      <c r="L192" s="5">
        <f t="shared" si="75"/>
        <v>120483.2900688513</v>
      </c>
      <c r="M192" s="5">
        <f t="shared" si="76"/>
        <v>371140.3153678338</v>
      </c>
      <c r="N192" s="9">
        <f t="shared" si="77"/>
        <v>390206.81295583514</v>
      </c>
      <c r="O192" s="6">
        <f t="shared" si="78"/>
        <v>17.98498667946291</v>
      </c>
      <c r="P192" s="7">
        <f t="shared" si="79"/>
        <v>1465</v>
      </c>
      <c r="Q192" s="7">
        <f t="shared" si="80"/>
        <v>120483.2900688513</v>
      </c>
      <c r="R192" s="7">
        <f t="shared" si="81"/>
        <v>371140.3153678338</v>
      </c>
      <c r="S192" s="7">
        <f t="shared" si="82"/>
        <v>1339.3654900748318</v>
      </c>
    </row>
    <row r="193" spans="2:19" ht="12.75">
      <c r="B193" s="55">
        <v>1470</v>
      </c>
      <c r="C193" s="55">
        <v>62.038</v>
      </c>
      <c r="D193" s="55">
        <v>326.229</v>
      </c>
      <c r="E193" s="34">
        <f t="shared" si="68"/>
        <v>62.038</v>
      </c>
      <c r="F193" s="34">
        <f t="shared" si="69"/>
        <v>326.229</v>
      </c>
      <c r="G193" s="11">
        <f t="shared" si="70"/>
        <v>108.32</v>
      </c>
      <c r="H193" s="8">
        <f t="shared" si="71"/>
        <v>10.283</v>
      </c>
      <c r="I193" s="9">
        <f t="shared" si="72"/>
        <v>128.27702600223785</v>
      </c>
      <c r="J193" s="10">
        <f t="shared" si="73"/>
        <v>-1233.4029739977623</v>
      </c>
      <c r="K193" s="4">
        <f t="shared" si="74"/>
        <v>1341.7229739977622</v>
      </c>
      <c r="L193" s="5">
        <f t="shared" si="75"/>
        <v>120481.51587769492</v>
      </c>
      <c r="M193" s="5">
        <f t="shared" si="76"/>
        <v>371144.35201437445</v>
      </c>
      <c r="N193" s="9">
        <f t="shared" si="77"/>
        <v>390210.1045595272</v>
      </c>
      <c r="O193" s="6">
        <f t="shared" si="78"/>
        <v>17.984555887728636</v>
      </c>
      <c r="P193" s="7">
        <f t="shared" si="79"/>
        <v>1470</v>
      </c>
      <c r="Q193" s="7">
        <f t="shared" si="80"/>
        <v>120481.51587769492</v>
      </c>
      <c r="R193" s="7">
        <f t="shared" si="81"/>
        <v>371144.35201437445</v>
      </c>
      <c r="S193" s="7">
        <f t="shared" si="82"/>
        <v>1341.7229739977622</v>
      </c>
    </row>
    <row r="194" spans="2:19" ht="12.75">
      <c r="B194" s="55">
        <v>1475</v>
      </c>
      <c r="C194" s="55">
        <v>62.555</v>
      </c>
      <c r="D194" s="55">
        <v>328.109</v>
      </c>
      <c r="E194" s="34">
        <f t="shared" si="68"/>
        <v>62.555</v>
      </c>
      <c r="F194" s="34">
        <f t="shared" si="69"/>
        <v>328.109</v>
      </c>
      <c r="G194" s="11">
        <f t="shared" si="70"/>
        <v>108.32</v>
      </c>
      <c r="H194" s="8">
        <f t="shared" si="71"/>
        <v>10.283</v>
      </c>
      <c r="I194" s="9">
        <f t="shared" si="72"/>
        <v>130.95254534985733</v>
      </c>
      <c r="J194" s="10">
        <f t="shared" si="73"/>
        <v>-1235.7274546501428</v>
      </c>
      <c r="K194" s="4">
        <f t="shared" si="74"/>
        <v>1344.0474546501428</v>
      </c>
      <c r="L194" s="5">
        <f t="shared" si="75"/>
        <v>120479.81837895895</v>
      </c>
      <c r="M194" s="5">
        <f t="shared" si="76"/>
        <v>371148.4404477832</v>
      </c>
      <c r="N194" s="9">
        <f t="shared" si="77"/>
        <v>390213.4691210038</v>
      </c>
      <c r="O194" s="6">
        <f t="shared" si="78"/>
        <v>17.98413346622112</v>
      </c>
      <c r="P194" s="7">
        <f t="shared" si="79"/>
        <v>1475</v>
      </c>
      <c r="Q194" s="7">
        <f t="shared" si="80"/>
        <v>120479.81837895895</v>
      </c>
      <c r="R194" s="7">
        <f t="shared" si="81"/>
        <v>371148.4404477832</v>
      </c>
      <c r="S194" s="7">
        <f t="shared" si="82"/>
        <v>1344.0474546501428</v>
      </c>
    </row>
    <row r="195" spans="2:19" ht="12.75">
      <c r="B195" s="55">
        <v>1480</v>
      </c>
      <c r="C195" s="55">
        <v>62.53</v>
      </c>
      <c r="D195" s="55">
        <v>329.053</v>
      </c>
      <c r="E195" s="34">
        <f t="shared" si="68"/>
        <v>62.53</v>
      </c>
      <c r="F195" s="34">
        <f t="shared" si="69"/>
        <v>329.053</v>
      </c>
      <c r="G195" s="11">
        <f t="shared" si="70"/>
        <v>108.32</v>
      </c>
      <c r="H195" s="8">
        <f t="shared" si="71"/>
        <v>10.283</v>
      </c>
      <c r="I195" s="9">
        <f t="shared" si="72"/>
        <v>133.64709268618543</v>
      </c>
      <c r="J195" s="10">
        <f t="shared" si="73"/>
        <v>-1238.0329073138146</v>
      </c>
      <c r="K195" s="4">
        <f t="shared" si="74"/>
        <v>1346.3529073138145</v>
      </c>
      <c r="L195" s="5">
        <f t="shared" si="75"/>
        <v>120478.21855706313</v>
      </c>
      <c r="M195" s="5">
        <f t="shared" si="76"/>
        <v>371152.57873944973</v>
      </c>
      <c r="N195" s="9">
        <f t="shared" si="77"/>
        <v>390216.9112834897</v>
      </c>
      <c r="O195" s="6">
        <f t="shared" si="78"/>
        <v>17.983722433014147</v>
      </c>
      <c r="P195" s="7">
        <f t="shared" si="79"/>
        <v>1480</v>
      </c>
      <c r="Q195" s="7">
        <f t="shared" si="80"/>
        <v>120478.21855706313</v>
      </c>
      <c r="R195" s="7">
        <f t="shared" si="81"/>
        <v>371152.57873944973</v>
      </c>
      <c r="S195" s="7">
        <f t="shared" si="82"/>
        <v>1346.3529073138145</v>
      </c>
    </row>
    <row r="196" spans="2:19" ht="12.75">
      <c r="B196" s="55">
        <v>1485</v>
      </c>
      <c r="C196" s="55">
        <v>62.796</v>
      </c>
      <c r="D196" s="55">
        <v>330.221</v>
      </c>
      <c r="E196" s="34">
        <f t="shared" si="68"/>
        <v>62.796</v>
      </c>
      <c r="F196" s="34">
        <f t="shared" si="69"/>
        <v>330.221</v>
      </c>
      <c r="G196" s="11">
        <f t="shared" si="70"/>
        <v>108.32</v>
      </c>
      <c r="H196" s="8">
        <f t="shared" si="71"/>
        <v>10.283</v>
      </c>
      <c r="I196" s="9">
        <f t="shared" si="72"/>
        <v>136.3509761722773</v>
      </c>
      <c r="J196" s="10">
        <f t="shared" si="73"/>
        <v>-1240.3290238277227</v>
      </c>
      <c r="K196" s="4">
        <f t="shared" si="74"/>
        <v>1348.6490238277227</v>
      </c>
      <c r="L196" s="5">
        <f t="shared" si="75"/>
        <v>120476.69361275464</v>
      </c>
      <c r="M196" s="5">
        <f t="shared" si="76"/>
        <v>371156.7503570989</v>
      </c>
      <c r="N196" s="9">
        <f t="shared" si="77"/>
        <v>390220.4082816574</v>
      </c>
      <c r="O196" s="6">
        <f t="shared" si="78"/>
        <v>17.98332035343853</v>
      </c>
      <c r="P196" s="7">
        <f t="shared" si="79"/>
        <v>1485</v>
      </c>
      <c r="Q196" s="7">
        <f t="shared" si="80"/>
        <v>120476.69361275464</v>
      </c>
      <c r="R196" s="7">
        <f t="shared" si="81"/>
        <v>371156.7503570989</v>
      </c>
      <c r="S196" s="7">
        <f t="shared" si="82"/>
        <v>1348.6490238277227</v>
      </c>
    </row>
    <row r="197" spans="2:19" ht="12.75">
      <c r="B197" s="55">
        <v>1490</v>
      </c>
      <c r="C197" s="55">
        <v>63.263</v>
      </c>
      <c r="D197" s="55">
        <v>331.551</v>
      </c>
      <c r="E197" s="34">
        <f t="shared" si="68"/>
        <v>63.263</v>
      </c>
      <c r="F197" s="34">
        <f t="shared" si="69"/>
        <v>331.551</v>
      </c>
      <c r="G197" s="11">
        <f t="shared" si="70"/>
        <v>108.32</v>
      </c>
      <c r="H197" s="8">
        <f t="shared" si="71"/>
        <v>10.283</v>
      </c>
      <c r="I197" s="9">
        <f t="shared" si="72"/>
        <v>139.08331774648465</v>
      </c>
      <c r="J197" s="10">
        <f t="shared" si="73"/>
        <v>-1242.5966822535154</v>
      </c>
      <c r="K197" s="4">
        <f t="shared" si="74"/>
        <v>1350.9166822535153</v>
      </c>
      <c r="L197" s="5">
        <f t="shared" si="75"/>
        <v>120475.25524992106</v>
      </c>
      <c r="M197" s="5">
        <f t="shared" si="76"/>
        <v>371160.9680386448</v>
      </c>
      <c r="N197" s="9">
        <f t="shared" si="77"/>
        <v>390223.97584325535</v>
      </c>
      <c r="O197" s="6">
        <f t="shared" si="78"/>
        <v>17.982928284512717</v>
      </c>
      <c r="P197" s="7">
        <f t="shared" si="79"/>
        <v>1490</v>
      </c>
      <c r="Q197" s="7">
        <f t="shared" si="80"/>
        <v>120475.25524992106</v>
      </c>
      <c r="R197" s="7">
        <f t="shared" si="81"/>
        <v>371160.9680386448</v>
      </c>
      <c r="S197" s="7">
        <f t="shared" si="82"/>
        <v>1350.9166822535153</v>
      </c>
    </row>
    <row r="198" spans="2:19" ht="12.75">
      <c r="B198" s="55">
        <v>1495</v>
      </c>
      <c r="C198" s="55">
        <v>63.797</v>
      </c>
      <c r="D198" s="55">
        <v>333.116</v>
      </c>
      <c r="E198" s="34">
        <f t="shared" si="68"/>
        <v>63.797</v>
      </c>
      <c r="F198" s="34">
        <f t="shared" si="69"/>
        <v>333.116</v>
      </c>
      <c r="G198" s="11">
        <f t="shared" si="70"/>
        <v>108.32</v>
      </c>
      <c r="H198" s="8">
        <f t="shared" si="71"/>
        <v>10.283</v>
      </c>
      <c r="I198" s="9">
        <f t="shared" si="72"/>
        <v>141.8546719193276</v>
      </c>
      <c r="J198" s="10">
        <f t="shared" si="73"/>
        <v>-1244.8253280806725</v>
      </c>
      <c r="K198" s="4">
        <f t="shared" si="74"/>
        <v>1353.1453280806725</v>
      </c>
      <c r="L198" s="5">
        <f t="shared" si="75"/>
        <v>120473.91802140228</v>
      </c>
      <c r="M198" s="5">
        <f t="shared" si="76"/>
        <v>371165.2394503161</v>
      </c>
      <c r="N198" s="9">
        <f t="shared" si="77"/>
        <v>390227.62575148116</v>
      </c>
      <c r="O198" s="6">
        <f t="shared" si="78"/>
        <v>17.982547911034427</v>
      </c>
      <c r="P198" s="7">
        <f t="shared" si="79"/>
        <v>1495</v>
      </c>
      <c r="Q198" s="7">
        <f t="shared" si="80"/>
        <v>120473.91802140228</v>
      </c>
      <c r="R198" s="7">
        <f t="shared" si="81"/>
        <v>371165.2394503161</v>
      </c>
      <c r="S198" s="7">
        <f t="shared" si="82"/>
        <v>1353.1453280806725</v>
      </c>
    </row>
    <row r="199" spans="2:19" ht="12.75">
      <c r="B199" s="55">
        <v>1500</v>
      </c>
      <c r="C199" s="55">
        <v>64.194</v>
      </c>
      <c r="D199" s="55">
        <v>335.152</v>
      </c>
      <c r="E199" s="34">
        <f t="shared" si="68"/>
        <v>64.194</v>
      </c>
      <c r="F199" s="34">
        <f t="shared" si="69"/>
        <v>335.152</v>
      </c>
      <c r="G199" s="11">
        <f t="shared" si="70"/>
        <v>108.32</v>
      </c>
      <c r="H199" s="8">
        <f t="shared" si="71"/>
        <v>10.283</v>
      </c>
      <c r="I199" s="9">
        <f t="shared" si="72"/>
        <v>144.6624632365462</v>
      </c>
      <c r="J199" s="10">
        <f t="shared" si="73"/>
        <v>-1247.0175367634538</v>
      </c>
      <c r="K199" s="4">
        <f t="shared" si="74"/>
        <v>1355.3375367634537</v>
      </c>
      <c r="L199" s="5">
        <f t="shared" si="75"/>
        <v>120472.7108343047</v>
      </c>
      <c r="M199" s="5">
        <f t="shared" si="76"/>
        <v>371169.56806676975</v>
      </c>
      <c r="N199" s="9">
        <f t="shared" si="77"/>
        <v>390231.3702339144</v>
      </c>
      <c r="O199" s="6">
        <f t="shared" si="78"/>
        <v>17.982183112384487</v>
      </c>
      <c r="P199" s="7">
        <f t="shared" si="79"/>
        <v>1500</v>
      </c>
      <c r="Q199" s="7">
        <f t="shared" si="80"/>
        <v>120472.7108343047</v>
      </c>
      <c r="R199" s="7">
        <f t="shared" si="81"/>
        <v>371169.56806676975</v>
      </c>
      <c r="S199" s="7">
        <f t="shared" si="82"/>
        <v>1355.3375367634537</v>
      </c>
    </row>
    <row r="200" spans="2:19" ht="12.75">
      <c r="B200" s="55">
        <v>1505</v>
      </c>
      <c r="C200" s="55">
        <v>64.876</v>
      </c>
      <c r="D200" s="55">
        <v>335.258</v>
      </c>
      <c r="E200" s="34">
        <f t="shared" si="68"/>
        <v>64.876</v>
      </c>
      <c r="F200" s="34">
        <f t="shared" si="69"/>
        <v>335.258</v>
      </c>
      <c r="G200" s="11">
        <f t="shared" si="70"/>
        <v>108.32</v>
      </c>
      <c r="H200" s="8">
        <f t="shared" si="71"/>
        <v>10.283</v>
      </c>
      <c r="I200" s="9">
        <f t="shared" si="72"/>
        <v>147.5126649438267</v>
      </c>
      <c r="J200" s="10">
        <f t="shared" si="73"/>
        <v>-1249.1673350561734</v>
      </c>
      <c r="K200" s="4">
        <f t="shared" si="74"/>
        <v>1357.4873350561734</v>
      </c>
      <c r="L200" s="5">
        <f t="shared" si="75"/>
        <v>120471.57964342939</v>
      </c>
      <c r="M200" s="5">
        <f t="shared" si="76"/>
        <v>371173.93828123866</v>
      </c>
      <c r="N200" s="9">
        <f t="shared" si="77"/>
        <v>390235.1777594992</v>
      </c>
      <c r="O200" s="6">
        <f t="shared" si="78"/>
        <v>17.981827048261977</v>
      </c>
      <c r="P200" s="7">
        <f t="shared" si="79"/>
        <v>1505</v>
      </c>
      <c r="Q200" s="7">
        <f t="shared" si="80"/>
        <v>120471.57964342939</v>
      </c>
      <c r="R200" s="7">
        <f t="shared" si="81"/>
        <v>371173.93828123866</v>
      </c>
      <c r="S200" s="7">
        <f t="shared" si="82"/>
        <v>1357.4873350561734</v>
      </c>
    </row>
    <row r="201" spans="2:19" ht="12.75">
      <c r="B201" s="55">
        <v>1510</v>
      </c>
      <c r="C201" s="55">
        <v>65.629</v>
      </c>
      <c r="D201" s="55">
        <v>338.678</v>
      </c>
      <c r="E201" s="34">
        <f t="shared" si="68"/>
        <v>65.629</v>
      </c>
      <c r="F201" s="34">
        <f t="shared" si="69"/>
        <v>338.678</v>
      </c>
      <c r="G201" s="11">
        <f t="shared" si="70"/>
        <v>108.32</v>
      </c>
      <c r="H201" s="8">
        <f t="shared" si="71"/>
        <v>10.283</v>
      </c>
      <c r="I201" s="9">
        <f t="shared" si="72"/>
        <v>150.41956438423796</v>
      </c>
      <c r="J201" s="10">
        <f t="shared" si="73"/>
        <v>-1251.2604356157622</v>
      </c>
      <c r="K201" s="4">
        <f t="shared" si="74"/>
        <v>1359.580435615762</v>
      </c>
      <c r="L201" s="5">
        <f t="shared" si="75"/>
        <v>120470.57757622495</v>
      </c>
      <c r="M201" s="5">
        <f t="shared" si="76"/>
        <v>371178.36714016227</v>
      </c>
      <c r="N201" s="9">
        <f t="shared" si="77"/>
        <v>390239.0809419097</v>
      </c>
      <c r="O201" s="6">
        <f t="shared" si="78"/>
        <v>17.98148636524332</v>
      </c>
      <c r="P201" s="7">
        <f t="shared" si="79"/>
        <v>1510</v>
      </c>
      <c r="Q201" s="7">
        <f t="shared" si="80"/>
        <v>120470.57757622495</v>
      </c>
      <c r="R201" s="7">
        <f t="shared" si="81"/>
        <v>371178.36714016227</v>
      </c>
      <c r="S201" s="7">
        <f t="shared" si="82"/>
        <v>1359.580435615762</v>
      </c>
    </row>
    <row r="202" spans="2:19" ht="12.75">
      <c r="B202" s="55">
        <v>1515</v>
      </c>
      <c r="C202" s="55">
        <v>66.081</v>
      </c>
      <c r="D202" s="55">
        <v>337.425</v>
      </c>
      <c r="E202" s="34">
        <f t="shared" si="68"/>
        <v>66.081</v>
      </c>
      <c r="F202" s="34">
        <f t="shared" si="69"/>
        <v>337.425</v>
      </c>
      <c r="G202" s="11">
        <f t="shared" si="70"/>
        <v>108.32</v>
      </c>
      <c r="H202" s="8">
        <f t="shared" si="71"/>
        <v>10.283</v>
      </c>
      <c r="I202" s="9">
        <f t="shared" si="72"/>
        <v>153.374328020965</v>
      </c>
      <c r="J202" s="10">
        <f t="shared" si="73"/>
        <v>-1253.305671979035</v>
      </c>
      <c r="K202" s="4">
        <f t="shared" si="74"/>
        <v>1361.625671979035</v>
      </c>
      <c r="L202" s="5">
        <f t="shared" si="75"/>
        <v>120469.65503619579</v>
      </c>
      <c r="M202" s="5">
        <f t="shared" si="76"/>
        <v>371182.8354651407</v>
      </c>
      <c r="N202" s="9">
        <f t="shared" si="77"/>
        <v>390243.0462269401</v>
      </c>
      <c r="O202" s="6">
        <f t="shared" si="78"/>
        <v>17.981155006224945</v>
      </c>
      <c r="P202" s="7">
        <f t="shared" si="79"/>
        <v>1515</v>
      </c>
      <c r="Q202" s="7">
        <f t="shared" si="80"/>
        <v>120469.65503619579</v>
      </c>
      <c r="R202" s="7">
        <f t="shared" si="81"/>
        <v>371182.8354651407</v>
      </c>
      <c r="S202" s="7">
        <f t="shared" si="82"/>
        <v>1361.625671979035</v>
      </c>
    </row>
    <row r="203" spans="2:19" ht="12.75">
      <c r="B203" s="55">
        <v>1520</v>
      </c>
      <c r="C203" s="55">
        <v>66.321</v>
      </c>
      <c r="D203" s="55">
        <v>338.449</v>
      </c>
      <c r="E203" s="34">
        <f t="shared" si="68"/>
        <v>66.321</v>
      </c>
      <c r="F203" s="34">
        <f t="shared" si="69"/>
        <v>338.449</v>
      </c>
      <c r="G203" s="11">
        <f t="shared" si="70"/>
        <v>108.32</v>
      </c>
      <c r="H203" s="8">
        <f t="shared" si="71"/>
        <v>10.283</v>
      </c>
      <c r="I203" s="9">
        <f t="shared" si="72"/>
        <v>156.356681384804</v>
      </c>
      <c r="J203" s="10">
        <f t="shared" si="73"/>
        <v>-1255.323318615196</v>
      </c>
      <c r="K203" s="4">
        <f t="shared" si="74"/>
        <v>1363.643318615196</v>
      </c>
      <c r="L203" s="5">
        <f t="shared" si="75"/>
        <v>120468.72106402414</v>
      </c>
      <c r="M203" s="5">
        <f t="shared" si="76"/>
        <v>371187.3139468069</v>
      </c>
      <c r="N203" s="9">
        <f t="shared" si="77"/>
        <v>390247.0176565697</v>
      </c>
      <c r="O203" s="6">
        <f t="shared" si="78"/>
        <v>17.980821597127147</v>
      </c>
      <c r="P203" s="7">
        <f t="shared" si="79"/>
        <v>1520</v>
      </c>
      <c r="Q203" s="7">
        <f t="shared" si="80"/>
        <v>120468.72106402414</v>
      </c>
      <c r="R203" s="7">
        <f t="shared" si="81"/>
        <v>371187.3139468069</v>
      </c>
      <c r="S203" s="7">
        <f t="shared" si="82"/>
        <v>1363.643318615196</v>
      </c>
    </row>
    <row r="204" spans="2:19" ht="12.75">
      <c r="B204" s="55">
        <v>1525</v>
      </c>
      <c r="C204" s="55">
        <v>66.472</v>
      </c>
      <c r="D204" s="55">
        <v>340.458</v>
      </c>
      <c r="E204" s="34">
        <f t="shared" si="68"/>
        <v>66.472</v>
      </c>
      <c r="F204" s="34">
        <f t="shared" si="69"/>
        <v>340.458</v>
      </c>
      <c r="G204" s="11">
        <f t="shared" si="70"/>
        <v>108.32</v>
      </c>
      <c r="H204" s="8">
        <f t="shared" si="71"/>
        <v>10.283</v>
      </c>
      <c r="I204" s="9">
        <f t="shared" si="72"/>
        <v>159.354656338686</v>
      </c>
      <c r="J204" s="10">
        <f t="shared" si="73"/>
        <v>-1257.325343661314</v>
      </c>
      <c r="K204" s="4">
        <f t="shared" si="74"/>
        <v>1365.645343661314</v>
      </c>
      <c r="L204" s="5">
        <f t="shared" si="75"/>
        <v>120467.90471933503</v>
      </c>
      <c r="M204" s="5">
        <f t="shared" si="76"/>
        <v>371191.8223253473</v>
      </c>
      <c r="N204" s="9">
        <f t="shared" si="77"/>
        <v>390251.0538469806</v>
      </c>
      <c r="O204" s="6">
        <f t="shared" si="78"/>
        <v>17.98050326621424</v>
      </c>
      <c r="P204" s="7">
        <f t="shared" si="79"/>
        <v>1525</v>
      </c>
      <c r="Q204" s="7">
        <f t="shared" si="80"/>
        <v>120467.90471933503</v>
      </c>
      <c r="R204" s="7">
        <f t="shared" si="81"/>
        <v>371191.8223253473</v>
      </c>
      <c r="S204" s="7">
        <f t="shared" si="82"/>
        <v>1365.645343661314</v>
      </c>
    </row>
    <row r="205" spans="2:19" ht="12.75">
      <c r="B205" s="55">
        <v>1530</v>
      </c>
      <c r="C205" s="55">
        <v>66.707</v>
      </c>
      <c r="D205" s="55">
        <v>341.565</v>
      </c>
      <c r="E205" s="34">
        <f t="shared" si="68"/>
        <v>66.707</v>
      </c>
      <c r="F205" s="34">
        <f t="shared" si="69"/>
        <v>341.565</v>
      </c>
      <c r="G205" s="11">
        <f t="shared" si="70"/>
        <v>108.32</v>
      </c>
      <c r="H205" s="8">
        <f t="shared" si="71"/>
        <v>10.283</v>
      </c>
      <c r="I205" s="9">
        <f t="shared" si="72"/>
        <v>162.36807598226437</v>
      </c>
      <c r="J205" s="10">
        <f t="shared" si="73"/>
        <v>-1259.3119240177357</v>
      </c>
      <c r="K205" s="4">
        <f t="shared" si="74"/>
        <v>1367.6319240177356</v>
      </c>
      <c r="L205" s="5">
        <f t="shared" si="75"/>
        <v>120467.21023741951</v>
      </c>
      <c r="M205" s="5">
        <f t="shared" si="76"/>
        <v>371196.35787309334</v>
      </c>
      <c r="N205" s="9">
        <f t="shared" si="77"/>
        <v>390255.15350938827</v>
      </c>
      <c r="O205" s="6">
        <f t="shared" si="78"/>
        <v>17.980200728238213</v>
      </c>
      <c r="P205" s="7">
        <f t="shared" si="79"/>
        <v>1530</v>
      </c>
      <c r="Q205" s="7">
        <f t="shared" si="80"/>
        <v>120467.21023741951</v>
      </c>
      <c r="R205" s="7">
        <f t="shared" si="81"/>
        <v>371196.35787309334</v>
      </c>
      <c r="S205" s="7">
        <f t="shared" si="82"/>
        <v>1367.6319240177356</v>
      </c>
    </row>
    <row r="206" spans="2:19" ht="12.75">
      <c r="B206" s="55">
        <v>1535</v>
      </c>
      <c r="C206" s="55">
        <v>67.348</v>
      </c>
      <c r="D206" s="55">
        <v>342.886</v>
      </c>
      <c r="E206" s="34">
        <f t="shared" si="68"/>
        <v>67.348</v>
      </c>
      <c r="F206" s="34">
        <f t="shared" si="69"/>
        <v>342.886</v>
      </c>
      <c r="G206" s="11">
        <f t="shared" si="70"/>
        <v>108.32</v>
      </c>
      <c r="H206" s="8">
        <f t="shared" si="71"/>
        <v>10.283</v>
      </c>
      <c r="I206" s="9">
        <f t="shared" si="72"/>
        <v>165.41662961782708</v>
      </c>
      <c r="J206" s="10">
        <f t="shared" si="73"/>
        <v>-1261.263370382173</v>
      </c>
      <c r="K206" s="4">
        <f t="shared" si="74"/>
        <v>1369.583370382173</v>
      </c>
      <c r="L206" s="5">
        <f t="shared" si="75"/>
        <v>120466.61004222998</v>
      </c>
      <c r="M206" s="5">
        <f t="shared" si="76"/>
        <v>371200.9220403581</v>
      </c>
      <c r="N206" s="9">
        <f t="shared" si="77"/>
        <v>390259.309509304</v>
      </c>
      <c r="O206" s="6">
        <f t="shared" si="78"/>
        <v>17.979910066267024</v>
      </c>
      <c r="P206" s="7">
        <f t="shared" si="79"/>
        <v>1535</v>
      </c>
      <c r="Q206" s="7">
        <f t="shared" si="80"/>
        <v>120466.61004222998</v>
      </c>
      <c r="R206" s="7">
        <f t="shared" si="81"/>
        <v>371200.9220403581</v>
      </c>
      <c r="S206" s="7">
        <f t="shared" si="82"/>
        <v>1369.583370382173</v>
      </c>
    </row>
    <row r="207" spans="2:19" ht="12.75">
      <c r="B207" s="55">
        <v>1540</v>
      </c>
      <c r="C207" s="55">
        <v>68.202</v>
      </c>
      <c r="D207" s="55">
        <v>344.06</v>
      </c>
      <c r="E207" s="34">
        <f t="shared" si="68"/>
        <v>68.202</v>
      </c>
      <c r="F207" s="34">
        <f t="shared" si="69"/>
        <v>344.06</v>
      </c>
      <c r="G207" s="11">
        <f t="shared" si="70"/>
        <v>108.32</v>
      </c>
      <c r="H207" s="8">
        <f t="shared" si="71"/>
        <v>10.283</v>
      </c>
      <c r="I207" s="9">
        <f t="shared" si="72"/>
        <v>168.5254059273687</v>
      </c>
      <c r="J207" s="10">
        <f t="shared" si="73"/>
        <v>-1263.1545940726314</v>
      </c>
      <c r="K207" s="4">
        <f t="shared" si="74"/>
        <v>1371.4745940726314</v>
      </c>
      <c r="L207" s="5">
        <f t="shared" si="75"/>
        <v>120466.10663065396</v>
      </c>
      <c r="M207" s="5">
        <f t="shared" si="76"/>
        <v>371205.52311085723</v>
      </c>
      <c r="N207" s="9">
        <f t="shared" si="77"/>
        <v>390263.53049542464</v>
      </c>
      <c r="O207" s="6">
        <f t="shared" si="78"/>
        <v>17.97963125331938</v>
      </c>
      <c r="P207" s="7">
        <f t="shared" si="79"/>
        <v>1540</v>
      </c>
      <c r="Q207" s="7">
        <f t="shared" si="80"/>
        <v>120466.10663065396</v>
      </c>
      <c r="R207" s="7">
        <f t="shared" si="81"/>
        <v>371205.52311085723</v>
      </c>
      <c r="S207" s="7">
        <f t="shared" si="82"/>
        <v>1371.4745940726314</v>
      </c>
    </row>
    <row r="208" spans="2:19" ht="12.75">
      <c r="B208" s="55">
        <v>1545</v>
      </c>
      <c r="C208" s="55">
        <v>69.067</v>
      </c>
      <c r="D208" s="55">
        <v>344.833</v>
      </c>
      <c r="E208" s="34">
        <f t="shared" si="68"/>
        <v>69.067</v>
      </c>
      <c r="F208" s="34">
        <f t="shared" si="69"/>
        <v>344.833</v>
      </c>
      <c r="G208" s="11">
        <f t="shared" si="70"/>
        <v>108.32</v>
      </c>
      <c r="H208" s="8">
        <f t="shared" si="71"/>
        <v>10.283</v>
      </c>
      <c r="I208" s="9">
        <f t="shared" si="72"/>
        <v>171.70382545943534</v>
      </c>
      <c r="J208" s="10">
        <f t="shared" si="73"/>
        <v>-1264.9761745405647</v>
      </c>
      <c r="K208" s="4">
        <f t="shared" si="74"/>
        <v>1373.2961745405646</v>
      </c>
      <c r="L208" s="5">
        <f t="shared" si="75"/>
        <v>120465.67890564234</v>
      </c>
      <c r="M208" s="5">
        <f t="shared" si="76"/>
        <v>371210.1598010467</v>
      </c>
      <c r="N208" s="9">
        <f t="shared" si="77"/>
        <v>390267.80873358744</v>
      </c>
      <c r="O208" s="6">
        <f t="shared" si="78"/>
        <v>17.979361401275796</v>
      </c>
      <c r="P208" s="7">
        <f t="shared" si="79"/>
        <v>1545</v>
      </c>
      <c r="Q208" s="7">
        <f t="shared" si="80"/>
        <v>120465.67890564234</v>
      </c>
      <c r="R208" s="7">
        <f t="shared" si="81"/>
        <v>371210.1598010467</v>
      </c>
      <c r="S208" s="7">
        <f t="shared" si="82"/>
        <v>1373.2961745405646</v>
      </c>
    </row>
    <row r="209" spans="2:19" ht="12.75">
      <c r="B209" s="55">
        <v>1550</v>
      </c>
      <c r="C209" s="55">
        <v>69.68</v>
      </c>
      <c r="D209" s="55">
        <v>346.328</v>
      </c>
      <c r="E209" s="34">
        <f t="shared" si="68"/>
        <v>69.68</v>
      </c>
      <c r="F209" s="34">
        <f t="shared" si="69"/>
        <v>346.328</v>
      </c>
      <c r="G209" s="11">
        <f t="shared" si="70"/>
        <v>108.32</v>
      </c>
      <c r="H209" s="8">
        <f t="shared" si="71"/>
        <v>10.283</v>
      </c>
      <c r="I209" s="9">
        <f t="shared" si="72"/>
        <v>174.94245271063343</v>
      </c>
      <c r="J209" s="10">
        <f t="shared" si="73"/>
        <v>-1266.7375472893666</v>
      </c>
      <c r="K209" s="4">
        <f t="shared" si="74"/>
        <v>1375.0575472893665</v>
      </c>
      <c r="L209" s="5">
        <f t="shared" si="75"/>
        <v>120465.34136118449</v>
      </c>
      <c r="M209" s="5">
        <f t="shared" si="76"/>
        <v>371214.8270946714</v>
      </c>
      <c r="N209" s="9">
        <f t="shared" si="77"/>
        <v>390272.1439254837</v>
      </c>
      <c r="O209" s="6">
        <f t="shared" si="78"/>
        <v>17.979102761230497</v>
      </c>
      <c r="P209" s="7">
        <f t="shared" si="79"/>
        <v>1550</v>
      </c>
      <c r="Q209" s="7">
        <f t="shared" si="80"/>
        <v>120465.34136118449</v>
      </c>
      <c r="R209" s="7">
        <f t="shared" si="81"/>
        <v>371214.8270946714</v>
      </c>
      <c r="S209" s="7">
        <f t="shared" si="82"/>
        <v>1375.0575472893665</v>
      </c>
    </row>
    <row r="210" spans="2:19" ht="12.75">
      <c r="B210" s="55">
        <v>1555</v>
      </c>
      <c r="C210" s="55">
        <v>70.053</v>
      </c>
      <c r="D210" s="55">
        <v>346.882</v>
      </c>
      <c r="E210" s="34">
        <f t="shared" si="68"/>
        <v>70.053</v>
      </c>
      <c r="F210" s="34">
        <f t="shared" si="69"/>
        <v>346.882</v>
      </c>
      <c r="G210" s="11">
        <f t="shared" si="70"/>
        <v>108.32</v>
      </c>
      <c r="H210" s="8">
        <f t="shared" si="71"/>
        <v>10.283</v>
      </c>
      <c r="I210" s="9">
        <f t="shared" si="72"/>
        <v>178.22140915854803</v>
      </c>
      <c r="J210" s="10">
        <f t="shared" si="73"/>
        <v>-1268.458590841452</v>
      </c>
      <c r="K210" s="4">
        <f t="shared" si="74"/>
        <v>1376.778590841452</v>
      </c>
      <c r="L210" s="5">
        <f t="shared" si="75"/>
        <v>120465.08650828445</v>
      </c>
      <c r="M210" s="5">
        <f t="shared" si="76"/>
        <v>371219.5146376409</v>
      </c>
      <c r="N210" s="9">
        <f t="shared" si="77"/>
        <v>390276.5239099761</v>
      </c>
      <c r="O210" s="6">
        <f t="shared" si="78"/>
        <v>17.978854756355215</v>
      </c>
      <c r="P210" s="7">
        <f t="shared" si="79"/>
        <v>1555</v>
      </c>
      <c r="Q210" s="7">
        <f t="shared" si="80"/>
        <v>120465.08650828445</v>
      </c>
      <c r="R210" s="7">
        <f t="shared" si="81"/>
        <v>371219.5146376409</v>
      </c>
      <c r="S210" s="7">
        <f t="shared" si="82"/>
        <v>1376.778590841452</v>
      </c>
    </row>
    <row r="211" spans="2:19" ht="12.75">
      <c r="B211" s="55">
        <v>1560</v>
      </c>
      <c r="C211" s="55">
        <v>71.115</v>
      </c>
      <c r="D211" s="55">
        <v>348.197</v>
      </c>
      <c r="E211" s="34">
        <f t="shared" si="68"/>
        <v>71.115</v>
      </c>
      <c r="F211" s="34">
        <f t="shared" si="69"/>
        <v>348.197</v>
      </c>
      <c r="G211" s="11">
        <f t="shared" si="70"/>
        <v>108.32</v>
      </c>
      <c r="H211" s="8">
        <f t="shared" si="71"/>
        <v>10.283</v>
      </c>
      <c r="I211" s="9">
        <f t="shared" si="72"/>
        <v>181.5592865766263</v>
      </c>
      <c r="J211" s="10">
        <f t="shared" si="73"/>
        <v>-1270.1207134233737</v>
      </c>
      <c r="K211" s="4">
        <f t="shared" si="74"/>
        <v>1378.4407134233736</v>
      </c>
      <c r="L211" s="5">
        <f t="shared" si="75"/>
        <v>120464.9073353187</v>
      </c>
      <c r="M211" s="5">
        <f t="shared" si="76"/>
        <v>371224.226881859</v>
      </c>
      <c r="N211" s="9">
        <f t="shared" si="77"/>
        <v>390280.9507564273</v>
      </c>
      <c r="O211" s="6">
        <f t="shared" si="78"/>
        <v>17.97861620555495</v>
      </c>
      <c r="P211" s="7">
        <f t="shared" si="79"/>
        <v>1560</v>
      </c>
      <c r="Q211" s="7">
        <f t="shared" si="80"/>
        <v>120464.9073353187</v>
      </c>
      <c r="R211" s="7">
        <f t="shared" si="81"/>
        <v>371224.226881859</v>
      </c>
      <c r="S211" s="7">
        <f t="shared" si="82"/>
        <v>1378.4407134233736</v>
      </c>
    </row>
    <row r="212" spans="2:19" ht="12.75">
      <c r="B212" s="55">
        <v>1565</v>
      </c>
      <c r="C212" s="55">
        <v>71.9</v>
      </c>
      <c r="D212" s="55">
        <v>349.255</v>
      </c>
      <c r="E212" s="34">
        <f t="shared" si="68"/>
        <v>71.9</v>
      </c>
      <c r="F212" s="34">
        <f t="shared" si="69"/>
        <v>349.255</v>
      </c>
      <c r="G212" s="11">
        <f t="shared" si="70"/>
        <v>108.32</v>
      </c>
      <c r="H212" s="8">
        <f t="shared" si="71"/>
        <v>10.283</v>
      </c>
      <c r="I212" s="9">
        <f t="shared" si="72"/>
        <v>184.9733839845723</v>
      </c>
      <c r="J212" s="10">
        <f t="shared" si="73"/>
        <v>-1271.7066160154277</v>
      </c>
      <c r="K212" s="4">
        <f t="shared" si="74"/>
        <v>1380.0266160154276</v>
      </c>
      <c r="L212" s="5">
        <f t="shared" si="75"/>
        <v>120464.82532377749</v>
      </c>
      <c r="M212" s="5">
        <f t="shared" si="76"/>
        <v>371228.9679985076</v>
      </c>
      <c r="N212" s="9">
        <f t="shared" si="77"/>
        <v>390285.43506198796</v>
      </c>
      <c r="O212" s="6">
        <f t="shared" si="78"/>
        <v>17.978389919193283</v>
      </c>
      <c r="P212" s="7">
        <f t="shared" si="79"/>
        <v>1565</v>
      </c>
      <c r="Q212" s="7">
        <f t="shared" si="80"/>
        <v>120464.82532377749</v>
      </c>
      <c r="R212" s="7">
        <f t="shared" si="81"/>
        <v>371228.9679985076</v>
      </c>
      <c r="S212" s="7">
        <f t="shared" si="82"/>
        <v>1380.0266160154276</v>
      </c>
    </row>
    <row r="213" spans="2:19" ht="12.75">
      <c r="B213" s="55">
        <v>1570</v>
      </c>
      <c r="C213" s="55">
        <v>72.142</v>
      </c>
      <c r="D213" s="55">
        <v>350.305</v>
      </c>
      <c r="E213" s="34">
        <f t="shared" si="68"/>
        <v>72.142</v>
      </c>
      <c r="F213" s="34">
        <f t="shared" si="69"/>
        <v>350.305</v>
      </c>
      <c r="G213" s="11">
        <f t="shared" si="70"/>
        <v>108.32</v>
      </c>
      <c r="H213" s="8">
        <f t="shared" si="71"/>
        <v>10.283</v>
      </c>
      <c r="I213" s="9">
        <f t="shared" si="72"/>
        <v>188.43004201853512</v>
      </c>
      <c r="J213" s="10">
        <f t="shared" si="73"/>
        <v>-1273.2499579814648</v>
      </c>
      <c r="K213" s="4">
        <f t="shared" si="74"/>
        <v>1381.5699579814648</v>
      </c>
      <c r="L213" s="5">
        <f t="shared" si="75"/>
        <v>120464.83055310506</v>
      </c>
      <c r="M213" s="5">
        <f t="shared" si="76"/>
        <v>371233.7238441979</v>
      </c>
      <c r="N213" s="9">
        <f t="shared" si="77"/>
        <v>390289.96031081624</v>
      </c>
      <c r="O213" s="6">
        <f t="shared" si="78"/>
        <v>17.978175152545088</v>
      </c>
      <c r="P213" s="7">
        <f t="shared" si="79"/>
        <v>1570</v>
      </c>
      <c r="Q213" s="7">
        <f t="shared" si="80"/>
        <v>120464.83055310506</v>
      </c>
      <c r="R213" s="7">
        <f t="shared" si="81"/>
        <v>371233.7238441979</v>
      </c>
      <c r="S213" s="7">
        <f t="shared" si="82"/>
        <v>1381.5699579814648</v>
      </c>
    </row>
    <row r="214" spans="2:19" ht="12.75">
      <c r="B214" s="55">
        <v>1575</v>
      </c>
      <c r="C214" s="55">
        <v>72.226</v>
      </c>
      <c r="D214" s="55">
        <v>352.222</v>
      </c>
      <c r="E214" s="34">
        <f t="shared" si="68"/>
        <v>72.226</v>
      </c>
      <c r="F214" s="34">
        <f t="shared" si="69"/>
        <v>352.222</v>
      </c>
      <c r="G214" s="11">
        <f t="shared" si="70"/>
        <v>108.32</v>
      </c>
      <c r="H214" s="8">
        <f t="shared" si="71"/>
        <v>10.283</v>
      </c>
      <c r="I214" s="9">
        <f t="shared" si="72"/>
        <v>191.90023612990908</v>
      </c>
      <c r="J214" s="10">
        <f t="shared" si="73"/>
        <v>-1274.779763870091</v>
      </c>
      <c r="K214" s="4">
        <f t="shared" si="74"/>
        <v>1383.099763870091</v>
      </c>
      <c r="L214" s="5">
        <f t="shared" si="75"/>
        <v>120464.9590230615</v>
      </c>
      <c r="M214" s="5">
        <f t="shared" si="76"/>
        <v>371238.4823302401</v>
      </c>
      <c r="N214" s="9">
        <f t="shared" si="77"/>
        <v>390294.5261149429</v>
      </c>
      <c r="O214" s="6">
        <f t="shared" si="78"/>
        <v>17.977977479806345</v>
      </c>
      <c r="P214" s="7">
        <f t="shared" si="79"/>
        <v>1575</v>
      </c>
      <c r="Q214" s="7">
        <f t="shared" si="80"/>
        <v>120464.9590230615</v>
      </c>
      <c r="R214" s="7">
        <f t="shared" si="81"/>
        <v>371238.4823302401</v>
      </c>
      <c r="S214" s="7">
        <f t="shared" si="82"/>
        <v>1383.099763870091</v>
      </c>
    </row>
    <row r="215" spans="2:19" ht="12.75">
      <c r="B215" s="55">
        <v>1580</v>
      </c>
      <c r="C215" s="55">
        <v>73.094</v>
      </c>
      <c r="D215" s="55">
        <v>353.948</v>
      </c>
      <c r="E215" s="34">
        <f t="shared" si="68"/>
        <v>73.094</v>
      </c>
      <c r="F215" s="34">
        <f t="shared" si="69"/>
        <v>353.948</v>
      </c>
      <c r="G215" s="11">
        <f t="shared" si="70"/>
        <v>108.32</v>
      </c>
      <c r="H215" s="8">
        <f t="shared" si="71"/>
        <v>10.283</v>
      </c>
      <c r="I215" s="9">
        <f t="shared" si="72"/>
        <v>195.41002937822907</v>
      </c>
      <c r="J215" s="10">
        <f t="shared" si="73"/>
        <v>-1276.2699706217709</v>
      </c>
      <c r="K215" s="4">
        <f t="shared" si="74"/>
        <v>1384.5899706217708</v>
      </c>
      <c r="L215" s="5">
        <f t="shared" si="75"/>
        <v>120465.23941746693</v>
      </c>
      <c r="M215" s="5">
        <f t="shared" si="76"/>
        <v>371243.24685149774</v>
      </c>
      <c r="N215" s="9">
        <f t="shared" si="77"/>
        <v>390299.1445554931</v>
      </c>
      <c r="O215" s="6">
        <f t="shared" si="78"/>
        <v>17.977800751808044</v>
      </c>
      <c r="P215" s="7">
        <f t="shared" si="79"/>
        <v>1580</v>
      </c>
      <c r="Q215" s="7">
        <f t="shared" si="80"/>
        <v>120465.23941746693</v>
      </c>
      <c r="R215" s="7">
        <f t="shared" si="81"/>
        <v>371243.24685149774</v>
      </c>
      <c r="S215" s="7">
        <f t="shared" si="82"/>
        <v>1384.5899706217708</v>
      </c>
    </row>
    <row r="216" spans="2:19" ht="12.75">
      <c r="B216" s="55">
        <v>1585</v>
      </c>
      <c r="C216" s="55">
        <v>73.01</v>
      </c>
      <c r="D216" s="55">
        <v>354.383</v>
      </c>
      <c r="E216" s="34">
        <f aca="true" t="shared" si="83" ref="E216:E248">IF($E$5=1,(C216-INT(C216))/0.6+INT(C216),C216)</f>
        <v>73.01</v>
      </c>
      <c r="F216" s="34">
        <f aca="true" t="shared" si="84" ref="F216:F248">IF($F$5=1,(D216-INT(D216))/0.6+INT(D216),D216)</f>
        <v>354.383</v>
      </c>
      <c r="G216" s="11">
        <f aca="true" t="shared" si="85" ref="G216:G264">G215</f>
        <v>108.32</v>
      </c>
      <c r="H216" s="8">
        <f aca="true" t="shared" si="86" ref="H216:H264">H215</f>
        <v>10.283</v>
      </c>
      <c r="I216" s="9">
        <f aca="true" t="shared" si="87" ref="I216:I245">(B216-B215)-(B216-B215)*COS(RADIANS((E215+E216)/2))+I215</f>
        <v>198.9525110294029</v>
      </c>
      <c r="J216" s="10">
        <f aca="true" t="shared" si="88" ref="J216:J245">G216-B216+I216</f>
        <v>-1277.7274889705973</v>
      </c>
      <c r="K216" s="4">
        <f aca="true" t="shared" si="89" ref="K216:K245">G$5-J216</f>
        <v>1386.0474889705972</v>
      </c>
      <c r="L216" s="5">
        <f aca="true" t="shared" si="90" ref="L216:L245">IF(D216="",L215,(B216-B215)*SIN(RADIANS((E215+E216)/2))*SIN(RADIANS(IF(ABS(F215-F216)&gt;180,(F215+F216+360)/2+H214,(F215+F216)/2+H214)))+L215)</f>
        <v>120465.61038950332</v>
      </c>
      <c r="M216" s="5">
        <f aca="true" t="shared" si="91" ref="M216:M245">IF(D216="",M214,(B216-B215)*SIN(RADIANS((E215+E216)/2))*COS(RADIANS(IF(ABS(F215-F216)&gt;180,(F215+F216+360)/2+H214,(F215+F216)/2+H214)))+M215)</f>
        <v>371248.01529149537</v>
      </c>
      <c r="N216" s="9">
        <f aca="true" t="shared" si="92" ref="N216:N245">SQRT(POWER(M216,2)+POWER(L216,2))</f>
        <v>390303.79468356445</v>
      </c>
      <c r="O216" s="6">
        <f aca="true" t="shared" si="93" ref="O216:O245">IF(N216=0,0,ABS(IF(L216&lt;=0,360,0)-DEGREES(ACOS(M216/N216))))</f>
        <v>17.977636497867852</v>
      </c>
      <c r="P216" s="7">
        <f aca="true" t="shared" si="94" ref="P216:P245">B216</f>
        <v>1585</v>
      </c>
      <c r="Q216" s="7">
        <f aca="true" t="shared" si="95" ref="Q216:Q264">L216</f>
        <v>120465.61038950332</v>
      </c>
      <c r="R216" s="7">
        <f aca="true" t="shared" si="96" ref="R216:R245">M216</f>
        <v>371248.01529149537</v>
      </c>
      <c r="S216" s="7">
        <f aca="true" t="shared" si="97" ref="S216:S245">K216</f>
        <v>1386.0474889705972</v>
      </c>
    </row>
    <row r="217" spans="2:19" ht="12.75">
      <c r="B217" s="55">
        <v>1590</v>
      </c>
      <c r="C217" s="55">
        <v>72.768</v>
      </c>
      <c r="D217" s="55">
        <v>355.939</v>
      </c>
      <c r="E217" s="34">
        <f t="shared" si="83"/>
        <v>72.768</v>
      </c>
      <c r="F217" s="34">
        <f t="shared" si="84"/>
        <v>355.939</v>
      </c>
      <c r="G217" s="11">
        <f t="shared" si="85"/>
        <v>108.32</v>
      </c>
      <c r="H217" s="8">
        <f t="shared" si="86"/>
        <v>10.283</v>
      </c>
      <c r="I217" s="9">
        <f t="shared" si="87"/>
        <v>202.48139193491272</v>
      </c>
      <c r="J217" s="10">
        <f t="shared" si="88"/>
        <v>-1279.1986080650872</v>
      </c>
      <c r="K217" s="4">
        <f t="shared" si="89"/>
        <v>1387.5186080650872</v>
      </c>
      <c r="L217" s="5">
        <f t="shared" si="90"/>
        <v>120466.06375662006</v>
      </c>
      <c r="M217" s="5">
        <f t="shared" si="91"/>
        <v>371252.77241950156</v>
      </c>
      <c r="N217" s="9">
        <f t="shared" si="92"/>
        <v>390308.4594858024</v>
      </c>
      <c r="O217" s="6">
        <f t="shared" si="93"/>
        <v>17.977484265124883</v>
      </c>
      <c r="P217" s="7">
        <f t="shared" si="94"/>
        <v>1590</v>
      </c>
      <c r="Q217" s="7">
        <f t="shared" si="95"/>
        <v>120466.06375662006</v>
      </c>
      <c r="R217" s="7">
        <f t="shared" si="96"/>
        <v>371252.77241950156</v>
      </c>
      <c r="S217" s="7">
        <f t="shared" si="97"/>
        <v>1387.5186080650872</v>
      </c>
    </row>
    <row r="218" spans="2:19" ht="12.75">
      <c r="B218" s="55">
        <v>1595</v>
      </c>
      <c r="C218" s="55">
        <v>72.905</v>
      </c>
      <c r="D218" s="55">
        <v>357.673</v>
      </c>
      <c r="E218" s="34">
        <f t="shared" si="83"/>
        <v>72.905</v>
      </c>
      <c r="F218" s="34">
        <f t="shared" si="84"/>
        <v>357.673</v>
      </c>
      <c r="G218" s="11">
        <f t="shared" si="85"/>
        <v>108.32</v>
      </c>
      <c r="H218" s="8">
        <f t="shared" si="86"/>
        <v>10.283</v>
      </c>
      <c r="I218" s="9">
        <f t="shared" si="87"/>
        <v>206.00589476186843</v>
      </c>
      <c r="J218" s="10">
        <f t="shared" si="88"/>
        <v>-1280.6741052381317</v>
      </c>
      <c r="K218" s="4">
        <f t="shared" si="89"/>
        <v>1388.9941052381316</v>
      </c>
      <c r="L218" s="5">
        <f t="shared" si="90"/>
        <v>120466.65333184149</v>
      </c>
      <c r="M218" s="5">
        <f t="shared" si="91"/>
        <v>371257.51323263336</v>
      </c>
      <c r="N218" s="9">
        <f t="shared" si="92"/>
        <v>390313.15081182314</v>
      </c>
      <c r="O218" s="6">
        <f t="shared" si="93"/>
        <v>17.977351793617714</v>
      </c>
      <c r="P218" s="7">
        <f t="shared" si="94"/>
        <v>1595</v>
      </c>
      <c r="Q218" s="7">
        <f t="shared" si="95"/>
        <v>120466.65333184149</v>
      </c>
      <c r="R218" s="7">
        <f t="shared" si="96"/>
        <v>371257.51323263336</v>
      </c>
      <c r="S218" s="7">
        <f t="shared" si="97"/>
        <v>1388.9941052381316</v>
      </c>
    </row>
    <row r="219" spans="2:19" ht="12.75">
      <c r="B219" s="55">
        <v>1600</v>
      </c>
      <c r="C219" s="55">
        <v>72.873</v>
      </c>
      <c r="D219" s="55">
        <v>357.846</v>
      </c>
      <c r="E219" s="34">
        <f t="shared" si="83"/>
        <v>72.873</v>
      </c>
      <c r="F219" s="34">
        <f t="shared" si="84"/>
        <v>357.846</v>
      </c>
      <c r="G219" s="11">
        <f t="shared" si="85"/>
        <v>108.32</v>
      </c>
      <c r="H219" s="8">
        <f t="shared" si="86"/>
        <v>10.283</v>
      </c>
      <c r="I219" s="9">
        <f t="shared" si="87"/>
        <v>209.53477566737826</v>
      </c>
      <c r="J219" s="10">
        <f t="shared" si="88"/>
        <v>-1282.1452243326219</v>
      </c>
      <c r="K219" s="4">
        <f t="shared" si="89"/>
        <v>1390.4652243326218</v>
      </c>
      <c r="L219" s="5">
        <f t="shared" si="90"/>
        <v>120467.32190591478</v>
      </c>
      <c r="M219" s="5">
        <f t="shared" si="91"/>
        <v>371262.244914926</v>
      </c>
      <c r="N219" s="9">
        <f t="shared" si="92"/>
        <v>390317.85783698625</v>
      </c>
      <c r="O219" s="6">
        <f t="shared" si="93"/>
        <v>17.97723076927739</v>
      </c>
      <c r="P219" s="7">
        <f t="shared" si="94"/>
        <v>1600</v>
      </c>
      <c r="Q219" s="7">
        <f t="shared" si="95"/>
        <v>120467.32190591478</v>
      </c>
      <c r="R219" s="7">
        <f t="shared" si="96"/>
        <v>371262.244914926</v>
      </c>
      <c r="S219" s="7">
        <f t="shared" si="97"/>
        <v>1390.4652243326218</v>
      </c>
    </row>
    <row r="220" spans="2:19" ht="12.75">
      <c r="B220" s="55">
        <v>1605</v>
      </c>
      <c r="C220" s="55">
        <v>72.697</v>
      </c>
      <c r="D220" s="55">
        <v>359.004</v>
      </c>
      <c r="E220" s="34">
        <f t="shared" si="83"/>
        <v>72.697</v>
      </c>
      <c r="F220" s="34">
        <f t="shared" si="84"/>
        <v>359.004</v>
      </c>
      <c r="G220" s="11">
        <f t="shared" si="85"/>
        <v>108.32</v>
      </c>
      <c r="H220" s="8">
        <f t="shared" si="86"/>
        <v>10.283</v>
      </c>
      <c r="I220" s="9">
        <f t="shared" si="87"/>
        <v>213.05498501138916</v>
      </c>
      <c r="J220" s="10">
        <f t="shared" si="88"/>
        <v>-1283.625014988611</v>
      </c>
      <c r="K220" s="4">
        <f t="shared" si="89"/>
        <v>1391.9450149886109</v>
      </c>
      <c r="L220" s="5">
        <f t="shared" si="90"/>
        <v>120468.04498745901</v>
      </c>
      <c r="M220" s="5">
        <f t="shared" si="91"/>
        <v>371266.9658653277</v>
      </c>
      <c r="N220" s="9">
        <f t="shared" si="92"/>
        <v>390322.5714789587</v>
      </c>
      <c r="O220" s="6">
        <f t="shared" si="93"/>
        <v>17.977117844643573</v>
      </c>
      <c r="P220" s="7">
        <f t="shared" si="94"/>
        <v>1605</v>
      </c>
      <c r="Q220" s="7">
        <f t="shared" si="95"/>
        <v>120468.04498745901</v>
      </c>
      <c r="R220" s="7">
        <f t="shared" si="96"/>
        <v>371266.9658653277</v>
      </c>
      <c r="S220" s="7">
        <f t="shared" si="97"/>
        <v>1391.9450149886109</v>
      </c>
    </row>
    <row r="221" spans="2:19" ht="12.75">
      <c r="B221" s="55">
        <v>1610</v>
      </c>
      <c r="C221" s="55">
        <v>72.395</v>
      </c>
      <c r="D221" s="55">
        <v>0.389</v>
      </c>
      <c r="E221" s="34">
        <f t="shared" si="83"/>
        <v>72.395</v>
      </c>
      <c r="F221" s="34">
        <f t="shared" si="84"/>
        <v>0.389</v>
      </c>
      <c r="G221" s="11">
        <f t="shared" si="85"/>
        <v>108.32</v>
      </c>
      <c r="H221" s="8">
        <f t="shared" si="86"/>
        <v>10.283</v>
      </c>
      <c r="I221" s="9">
        <f t="shared" si="87"/>
        <v>216.55528496323387</v>
      </c>
      <c r="J221" s="10">
        <f t="shared" si="88"/>
        <v>-1285.1247150367662</v>
      </c>
      <c r="K221" s="4">
        <f t="shared" si="89"/>
        <v>1393.4447150367662</v>
      </c>
      <c r="L221" s="5">
        <f t="shared" si="90"/>
        <v>120468.87157213603</v>
      </c>
      <c r="M221" s="5">
        <f t="shared" si="91"/>
        <v>371271.6634878686</v>
      </c>
      <c r="N221" s="9">
        <f t="shared" si="92"/>
        <v>390327.29487817397</v>
      </c>
      <c r="O221" s="6">
        <f t="shared" si="93"/>
        <v>17.97702043099596</v>
      </c>
      <c r="P221" s="7">
        <f t="shared" si="94"/>
        <v>1610</v>
      </c>
      <c r="Q221" s="7">
        <f t="shared" si="95"/>
        <v>120468.87157213603</v>
      </c>
      <c r="R221" s="7">
        <f t="shared" si="96"/>
        <v>371271.6634878686</v>
      </c>
      <c r="S221" s="7">
        <f t="shared" si="97"/>
        <v>1393.4447150367662</v>
      </c>
    </row>
    <row r="222" spans="2:19" ht="12.75">
      <c r="B222" s="55">
        <v>1615</v>
      </c>
      <c r="C222" s="55">
        <v>72.056</v>
      </c>
      <c r="D222" s="55">
        <v>2.494</v>
      </c>
      <c r="E222" s="34">
        <f t="shared" si="83"/>
        <v>72.056</v>
      </c>
      <c r="F222" s="34">
        <f t="shared" si="84"/>
        <v>2.494</v>
      </c>
      <c r="G222" s="11">
        <f t="shared" si="85"/>
        <v>108.32</v>
      </c>
      <c r="H222" s="8">
        <f t="shared" si="86"/>
        <v>10.283</v>
      </c>
      <c r="I222" s="9">
        <f t="shared" si="87"/>
        <v>220.02892735830986</v>
      </c>
      <c r="J222" s="10">
        <f t="shared" si="88"/>
        <v>-1286.6510726416902</v>
      </c>
      <c r="K222" s="4">
        <f t="shared" si="89"/>
        <v>1394.9710726416902</v>
      </c>
      <c r="L222" s="5">
        <f t="shared" si="90"/>
        <v>120469.8391022911</v>
      </c>
      <c r="M222" s="5">
        <f t="shared" si="91"/>
        <v>371276.3254743402</v>
      </c>
      <c r="N222" s="9">
        <f t="shared" si="92"/>
        <v>390332.0278827502</v>
      </c>
      <c r="O222" s="6">
        <f t="shared" si="93"/>
        <v>17.976944313131682</v>
      </c>
      <c r="P222" s="7">
        <f t="shared" si="94"/>
        <v>1615</v>
      </c>
      <c r="Q222" s="7">
        <f t="shared" si="95"/>
        <v>120469.8391022911</v>
      </c>
      <c r="R222" s="7">
        <f t="shared" si="96"/>
        <v>371276.3254743402</v>
      </c>
      <c r="S222" s="7">
        <f t="shared" si="97"/>
        <v>1394.9710726416902</v>
      </c>
    </row>
    <row r="223" spans="2:19" ht="12.75">
      <c r="B223" s="55">
        <v>1620</v>
      </c>
      <c r="C223" s="55">
        <v>71.61</v>
      </c>
      <c r="D223" s="55">
        <v>2.82</v>
      </c>
      <c r="E223" s="34">
        <f t="shared" si="83"/>
        <v>71.61</v>
      </c>
      <c r="F223" s="34">
        <f t="shared" si="84"/>
        <v>2.82</v>
      </c>
      <c r="G223" s="11">
        <f t="shared" si="85"/>
        <v>108.32</v>
      </c>
      <c r="H223" s="8">
        <f t="shared" si="86"/>
        <v>10.283</v>
      </c>
      <c r="I223" s="9">
        <f t="shared" si="87"/>
        <v>223.46998874774</v>
      </c>
      <c r="J223" s="10">
        <f t="shared" si="88"/>
        <v>-1288.21001125226</v>
      </c>
      <c r="K223" s="4">
        <f t="shared" si="89"/>
        <v>1396.53001125226</v>
      </c>
      <c r="L223" s="5">
        <f t="shared" si="90"/>
        <v>120470.90294246156</v>
      </c>
      <c r="M223" s="5">
        <f t="shared" si="91"/>
        <v>371280.9555882157</v>
      </c>
      <c r="N223" s="9">
        <f t="shared" si="92"/>
        <v>390336.7602958637</v>
      </c>
      <c r="O223" s="6">
        <f t="shared" si="93"/>
        <v>17.976883087800093</v>
      </c>
      <c r="P223" s="7">
        <f t="shared" si="94"/>
        <v>1620</v>
      </c>
      <c r="Q223" s="7">
        <f t="shared" si="95"/>
        <v>120470.90294246156</v>
      </c>
      <c r="R223" s="7">
        <f t="shared" si="96"/>
        <v>371280.9555882157</v>
      </c>
      <c r="S223" s="7">
        <f t="shared" si="97"/>
        <v>1396.53001125226</v>
      </c>
    </row>
    <row r="224" spans="2:19" ht="12.75">
      <c r="B224" s="55">
        <v>1625</v>
      </c>
      <c r="C224" s="55">
        <v>71.398</v>
      </c>
      <c r="D224" s="55">
        <v>4.041</v>
      </c>
      <c r="E224" s="34">
        <f t="shared" si="83"/>
        <v>71.398</v>
      </c>
      <c r="F224" s="34">
        <f t="shared" si="84"/>
        <v>4.041</v>
      </c>
      <c r="G224" s="11">
        <f t="shared" si="85"/>
        <v>108.32</v>
      </c>
      <c r="H224" s="8">
        <f t="shared" si="86"/>
        <v>10.283</v>
      </c>
      <c r="I224" s="9">
        <f t="shared" si="87"/>
        <v>226.88379649698368</v>
      </c>
      <c r="J224" s="10">
        <f t="shared" si="88"/>
        <v>-1289.7962035030164</v>
      </c>
      <c r="K224" s="4">
        <f t="shared" si="89"/>
        <v>1398.1162035030163</v>
      </c>
      <c r="L224" s="5">
        <f t="shared" si="90"/>
        <v>120472.02705019874</v>
      </c>
      <c r="M224" s="5">
        <f t="shared" si="91"/>
        <v>371285.5621461431</v>
      </c>
      <c r="N224" s="9">
        <f t="shared" si="92"/>
        <v>390341.48890396126</v>
      </c>
      <c r="O224" s="6">
        <f t="shared" si="93"/>
        <v>17.97683134552385</v>
      </c>
      <c r="P224" s="7">
        <f t="shared" si="94"/>
        <v>1625</v>
      </c>
      <c r="Q224" s="7">
        <f t="shared" si="95"/>
        <v>120472.02705019874</v>
      </c>
      <c r="R224" s="7">
        <f t="shared" si="96"/>
        <v>371285.5621461431</v>
      </c>
      <c r="S224" s="7">
        <f t="shared" si="97"/>
        <v>1398.1162035030163</v>
      </c>
    </row>
    <row r="225" spans="2:19" ht="12.75">
      <c r="B225" s="55">
        <v>1630</v>
      </c>
      <c r="C225" s="55">
        <v>71.818</v>
      </c>
      <c r="D225" s="55">
        <v>5.216</v>
      </c>
      <c r="E225" s="34">
        <f t="shared" si="83"/>
        <v>71.818</v>
      </c>
      <c r="F225" s="34">
        <f t="shared" si="84"/>
        <v>5.216</v>
      </c>
      <c r="G225" s="11">
        <f t="shared" si="85"/>
        <v>108.32</v>
      </c>
      <c r="H225" s="8">
        <f t="shared" si="86"/>
        <v>10.283</v>
      </c>
      <c r="I225" s="9">
        <f t="shared" si="87"/>
        <v>230.30621376805422</v>
      </c>
      <c r="J225" s="10">
        <f t="shared" si="88"/>
        <v>-1291.3737862319458</v>
      </c>
      <c r="K225" s="4">
        <f t="shared" si="89"/>
        <v>1399.6937862319458</v>
      </c>
      <c r="L225" s="5">
        <f t="shared" si="90"/>
        <v>120473.24796280358</v>
      </c>
      <c r="M225" s="5">
        <f t="shared" si="91"/>
        <v>371290.1469694925</v>
      </c>
      <c r="N225" s="9">
        <f t="shared" si="92"/>
        <v>390346.2267158919</v>
      </c>
      <c r="O225" s="6">
        <f t="shared" si="93"/>
        <v>17.97679410464835</v>
      </c>
      <c r="P225" s="7">
        <f t="shared" si="94"/>
        <v>1630</v>
      </c>
      <c r="Q225" s="7">
        <f t="shared" si="95"/>
        <v>120473.24796280358</v>
      </c>
      <c r="R225" s="7">
        <f t="shared" si="96"/>
        <v>371290.1469694925</v>
      </c>
      <c r="S225" s="7">
        <f t="shared" si="97"/>
        <v>1399.6937862319458</v>
      </c>
    </row>
    <row r="226" spans="2:19" ht="12.75">
      <c r="B226" s="55">
        <v>1635</v>
      </c>
      <c r="C226" s="55">
        <v>72.869</v>
      </c>
      <c r="D226" s="55">
        <v>5.38</v>
      </c>
      <c r="E226" s="34">
        <f t="shared" si="83"/>
        <v>72.869</v>
      </c>
      <c r="F226" s="34">
        <f t="shared" si="84"/>
        <v>5.38</v>
      </c>
      <c r="G226" s="11">
        <f t="shared" si="85"/>
        <v>108.32</v>
      </c>
      <c r="H226" s="8">
        <f t="shared" si="86"/>
        <v>10.283</v>
      </c>
      <c r="I226" s="9">
        <f t="shared" si="87"/>
        <v>233.78966529099262</v>
      </c>
      <c r="J226" s="10">
        <f t="shared" si="88"/>
        <v>-1292.8903347090074</v>
      </c>
      <c r="K226" s="4">
        <f t="shared" si="89"/>
        <v>1401.2103347090074</v>
      </c>
      <c r="L226" s="5">
        <f t="shared" si="90"/>
        <v>120474.5276987542</v>
      </c>
      <c r="M226" s="5">
        <f t="shared" si="91"/>
        <v>371294.7363438086</v>
      </c>
      <c r="N226" s="9">
        <f t="shared" si="92"/>
        <v>390350.9870115051</v>
      </c>
      <c r="O226" s="6">
        <f t="shared" si="93"/>
        <v>17.976764871112557</v>
      </c>
      <c r="P226" s="7">
        <f t="shared" si="94"/>
        <v>1635</v>
      </c>
      <c r="Q226" s="7">
        <f t="shared" si="95"/>
        <v>120474.5276987542</v>
      </c>
      <c r="R226" s="7">
        <f t="shared" si="96"/>
        <v>371294.7363438086</v>
      </c>
      <c r="S226" s="7">
        <f t="shared" si="97"/>
        <v>1401.2103347090074</v>
      </c>
    </row>
    <row r="227" spans="2:19" ht="12.75">
      <c r="B227" s="55">
        <v>1640</v>
      </c>
      <c r="C227" s="55">
        <v>73.535</v>
      </c>
      <c r="D227" s="55">
        <v>6.876</v>
      </c>
      <c r="E227" s="34">
        <f t="shared" si="83"/>
        <v>73.535</v>
      </c>
      <c r="F227" s="34">
        <f t="shared" si="84"/>
        <v>6.876</v>
      </c>
      <c r="G227" s="11">
        <f t="shared" si="85"/>
        <v>108.32</v>
      </c>
      <c r="H227" s="8">
        <f t="shared" si="86"/>
        <v>10.283</v>
      </c>
      <c r="I227" s="9">
        <f t="shared" si="87"/>
        <v>237.3446733909229</v>
      </c>
      <c r="J227" s="10">
        <f t="shared" si="88"/>
        <v>-1294.3353266090771</v>
      </c>
      <c r="K227" s="4">
        <f t="shared" si="89"/>
        <v>1402.655326609077</v>
      </c>
      <c r="L227" s="5">
        <f t="shared" si="90"/>
        <v>120475.88004946051</v>
      </c>
      <c r="M227" s="5">
        <f t="shared" si="91"/>
        <v>371299.32798251125</v>
      </c>
      <c r="N227" s="9">
        <f t="shared" si="92"/>
        <v>390355.77187221975</v>
      </c>
      <c r="O227" s="6">
        <f t="shared" si="93"/>
        <v>17.976745673670393</v>
      </c>
      <c r="P227" s="7">
        <f t="shared" si="94"/>
        <v>1640</v>
      </c>
      <c r="Q227" s="7">
        <f t="shared" si="95"/>
        <v>120475.88004946051</v>
      </c>
      <c r="R227" s="7">
        <f t="shared" si="96"/>
        <v>371299.32798251125</v>
      </c>
      <c r="S227" s="7">
        <f t="shared" si="97"/>
        <v>1402.655326609077</v>
      </c>
    </row>
    <row r="228" spans="2:19" ht="12.75">
      <c r="B228" s="55">
        <v>1645</v>
      </c>
      <c r="C228" s="55">
        <v>73.935</v>
      </c>
      <c r="D228" s="55">
        <v>8.259</v>
      </c>
      <c r="E228" s="34">
        <f t="shared" si="83"/>
        <v>73.935</v>
      </c>
      <c r="F228" s="34">
        <f t="shared" si="84"/>
        <v>8.259</v>
      </c>
      <c r="G228" s="11">
        <f t="shared" si="85"/>
        <v>108.32</v>
      </c>
      <c r="H228" s="8">
        <f t="shared" si="86"/>
        <v>10.283</v>
      </c>
      <c r="I228" s="9">
        <f t="shared" si="87"/>
        <v>240.94427166640958</v>
      </c>
      <c r="J228" s="10">
        <f t="shared" si="88"/>
        <v>-1295.7357283335905</v>
      </c>
      <c r="K228" s="4">
        <f t="shared" si="89"/>
        <v>1404.0557283335904</v>
      </c>
      <c r="L228" s="5">
        <f t="shared" si="90"/>
        <v>120477.35137858472</v>
      </c>
      <c r="M228" s="5">
        <f t="shared" si="91"/>
        <v>371303.89679697657</v>
      </c>
      <c r="N228" s="9">
        <f t="shared" si="92"/>
        <v>390360.57174338034</v>
      </c>
      <c r="O228" s="6">
        <f t="shared" si="93"/>
        <v>17.976744121351853</v>
      </c>
      <c r="P228" s="7">
        <f t="shared" si="94"/>
        <v>1645</v>
      </c>
      <c r="Q228" s="7">
        <f t="shared" si="95"/>
        <v>120477.35137858472</v>
      </c>
      <c r="R228" s="7">
        <f t="shared" si="96"/>
        <v>371303.89679697657</v>
      </c>
      <c r="S228" s="7">
        <f t="shared" si="97"/>
        <v>1404.0557283335904</v>
      </c>
    </row>
    <row r="229" spans="2:19" ht="12.75">
      <c r="B229" s="55">
        <v>1650</v>
      </c>
      <c r="C229" s="55">
        <v>74.247</v>
      </c>
      <c r="D229" s="55">
        <v>8.183</v>
      </c>
      <c r="E229" s="34">
        <f t="shared" si="83"/>
        <v>74.247</v>
      </c>
      <c r="F229" s="34">
        <f t="shared" si="84"/>
        <v>8.183</v>
      </c>
      <c r="G229" s="11">
        <f t="shared" si="85"/>
        <v>108.32</v>
      </c>
      <c r="H229" s="8">
        <f t="shared" si="86"/>
        <v>10.283</v>
      </c>
      <c r="I229" s="9">
        <f t="shared" si="87"/>
        <v>244.57372023999153</v>
      </c>
      <c r="J229" s="10">
        <f t="shared" si="88"/>
        <v>-1297.1062797600084</v>
      </c>
      <c r="K229" s="4">
        <f t="shared" si="89"/>
        <v>1405.4262797600084</v>
      </c>
      <c r="L229" s="5">
        <f t="shared" si="90"/>
        <v>120478.87745361602</v>
      </c>
      <c r="M229" s="5">
        <f t="shared" si="91"/>
        <v>371308.45669651346</v>
      </c>
      <c r="N229" s="9">
        <f t="shared" si="92"/>
        <v>390365.3800311063</v>
      </c>
      <c r="O229" s="6">
        <f t="shared" si="93"/>
        <v>17.97675061595837</v>
      </c>
      <c r="P229" s="7">
        <f t="shared" si="94"/>
        <v>1650</v>
      </c>
      <c r="Q229" s="7">
        <f t="shared" si="95"/>
        <v>120478.87745361602</v>
      </c>
      <c r="R229" s="7">
        <f t="shared" si="96"/>
        <v>371308.45669651346</v>
      </c>
      <c r="S229" s="7">
        <f t="shared" si="97"/>
        <v>1405.4262797600084</v>
      </c>
    </row>
    <row r="230" spans="2:19" ht="12.75">
      <c r="B230" s="55">
        <v>1655</v>
      </c>
      <c r="C230" s="55">
        <v>75.273</v>
      </c>
      <c r="D230" s="55">
        <v>9.035</v>
      </c>
      <c r="E230" s="34">
        <f t="shared" si="83"/>
        <v>75.273</v>
      </c>
      <c r="F230" s="34">
        <f t="shared" si="84"/>
        <v>9.035</v>
      </c>
      <c r="G230" s="11">
        <f t="shared" si="85"/>
        <v>108.32</v>
      </c>
      <c r="H230" s="8">
        <f t="shared" si="86"/>
        <v>10.283</v>
      </c>
      <c r="I230" s="9">
        <f t="shared" si="87"/>
        <v>248.25940612349746</v>
      </c>
      <c r="J230" s="10">
        <f t="shared" si="88"/>
        <v>-1298.4205938765026</v>
      </c>
      <c r="K230" s="4">
        <f t="shared" si="89"/>
        <v>1406.7405938765025</v>
      </c>
      <c r="L230" s="5">
        <f t="shared" si="90"/>
        <v>120480.43944775879</v>
      </c>
      <c r="M230" s="5">
        <f t="shared" si="91"/>
        <v>371313.0209875538</v>
      </c>
      <c r="N230" s="9">
        <f t="shared" si="92"/>
        <v>390370.2035817138</v>
      </c>
      <c r="O230" s="6">
        <f t="shared" si="93"/>
        <v>17.97676192606149</v>
      </c>
      <c r="P230" s="7">
        <f t="shared" si="94"/>
        <v>1655</v>
      </c>
      <c r="Q230" s="7">
        <f t="shared" si="95"/>
        <v>120480.43944775879</v>
      </c>
      <c r="R230" s="7">
        <f t="shared" si="96"/>
        <v>371313.0209875538</v>
      </c>
      <c r="S230" s="7">
        <f t="shared" si="97"/>
        <v>1406.7405938765025</v>
      </c>
    </row>
    <row r="231" spans="2:19" ht="12.75">
      <c r="B231" s="55">
        <v>1660</v>
      </c>
      <c r="C231" s="55">
        <v>75.82</v>
      </c>
      <c r="D231" s="55">
        <v>9.726</v>
      </c>
      <c r="E231" s="34">
        <f t="shared" si="83"/>
        <v>75.82</v>
      </c>
      <c r="F231" s="34">
        <f t="shared" si="84"/>
        <v>9.726</v>
      </c>
      <c r="G231" s="11">
        <f t="shared" si="85"/>
        <v>108.32</v>
      </c>
      <c r="H231" s="8">
        <f t="shared" si="86"/>
        <v>10.283</v>
      </c>
      <c r="I231" s="9">
        <f t="shared" si="87"/>
        <v>252.0114351522046</v>
      </c>
      <c r="J231" s="10">
        <f t="shared" si="88"/>
        <v>-1299.6685648477956</v>
      </c>
      <c r="K231" s="4">
        <f t="shared" si="89"/>
        <v>1407.9885648477955</v>
      </c>
      <c r="L231" s="5">
        <f t="shared" si="90"/>
        <v>120482.0686753932</v>
      </c>
      <c r="M231" s="5">
        <f t="shared" si="91"/>
        <v>371317.5803938496</v>
      </c>
      <c r="N231" s="9">
        <f t="shared" si="92"/>
        <v>390375.0432364306</v>
      </c>
      <c r="O231" s="6">
        <f t="shared" si="93"/>
        <v>17.976782843353817</v>
      </c>
      <c r="P231" s="7">
        <f t="shared" si="94"/>
        <v>1660</v>
      </c>
      <c r="Q231" s="7">
        <f t="shared" si="95"/>
        <v>120482.0686753932</v>
      </c>
      <c r="R231" s="7">
        <f t="shared" si="96"/>
        <v>371317.5803938496</v>
      </c>
      <c r="S231" s="7">
        <f t="shared" si="97"/>
        <v>1407.9885648477955</v>
      </c>
    </row>
    <row r="232" spans="2:19" ht="12.75">
      <c r="B232" s="55">
        <v>1665</v>
      </c>
      <c r="C232" s="55">
        <v>77.184</v>
      </c>
      <c r="D232" s="55">
        <v>11.477</v>
      </c>
      <c r="E232" s="34">
        <f t="shared" si="83"/>
        <v>77.184</v>
      </c>
      <c r="F232" s="34">
        <f t="shared" si="84"/>
        <v>11.477</v>
      </c>
      <c r="G232" s="11">
        <f t="shared" si="85"/>
        <v>108.32</v>
      </c>
      <c r="H232" s="8">
        <f t="shared" si="86"/>
        <v>10.283</v>
      </c>
      <c r="I232" s="9">
        <f t="shared" si="87"/>
        <v>255.84437804420273</v>
      </c>
      <c r="J232" s="10">
        <f t="shared" si="88"/>
        <v>-1300.8356219557973</v>
      </c>
      <c r="K232" s="4">
        <f t="shared" si="89"/>
        <v>1409.1556219557972</v>
      </c>
      <c r="L232" s="5">
        <f t="shared" si="90"/>
        <v>120483.80186763442</v>
      </c>
      <c r="M232" s="5">
        <f t="shared" si="91"/>
        <v>371322.1228626014</v>
      </c>
      <c r="N232" s="9">
        <f t="shared" si="92"/>
        <v>390379.8988673319</v>
      </c>
      <c r="O232" s="6">
        <f t="shared" si="93"/>
        <v>17.97681904125881</v>
      </c>
      <c r="P232" s="7">
        <f t="shared" si="94"/>
        <v>1665</v>
      </c>
      <c r="Q232" s="7">
        <f t="shared" si="95"/>
        <v>120483.80186763442</v>
      </c>
      <c r="R232" s="7">
        <f t="shared" si="96"/>
        <v>371322.1228626014</v>
      </c>
      <c r="S232" s="7">
        <f t="shared" si="97"/>
        <v>1409.1556219557972</v>
      </c>
    </row>
    <row r="233" spans="2:19" ht="12.75">
      <c r="B233" s="55">
        <v>1670</v>
      </c>
      <c r="C233" s="55">
        <v>78.465</v>
      </c>
      <c r="D233" s="55">
        <v>11.252</v>
      </c>
      <c r="E233" s="34">
        <f t="shared" si="83"/>
        <v>78.465</v>
      </c>
      <c r="F233" s="34">
        <f t="shared" si="84"/>
        <v>11.252</v>
      </c>
      <c r="G233" s="11">
        <f t="shared" si="85"/>
        <v>108.32</v>
      </c>
      <c r="H233" s="8">
        <f t="shared" si="86"/>
        <v>10.283</v>
      </c>
      <c r="I233" s="9">
        <f t="shared" si="87"/>
        <v>259.7898439013379</v>
      </c>
      <c r="J233" s="10">
        <f t="shared" si="88"/>
        <v>-1301.8901560986621</v>
      </c>
      <c r="K233" s="4">
        <f t="shared" si="89"/>
        <v>1410.210156098662</v>
      </c>
      <c r="L233" s="5">
        <f t="shared" si="90"/>
        <v>120485.60485449771</v>
      </c>
      <c r="M233" s="5">
        <f t="shared" si="91"/>
        <v>371326.6656806819</v>
      </c>
      <c r="N233" s="9">
        <f t="shared" si="92"/>
        <v>390384.77637157816</v>
      </c>
      <c r="O233" s="6">
        <f t="shared" si="93"/>
        <v>17.97686496594006</v>
      </c>
      <c r="P233" s="7">
        <f t="shared" si="94"/>
        <v>1670</v>
      </c>
      <c r="Q233" s="7">
        <f t="shared" si="95"/>
        <v>120485.60485449771</v>
      </c>
      <c r="R233" s="7">
        <f t="shared" si="96"/>
        <v>371326.6656806819</v>
      </c>
      <c r="S233" s="7">
        <f t="shared" si="97"/>
        <v>1410.210156098662</v>
      </c>
    </row>
    <row r="234" spans="2:19" ht="12.75">
      <c r="B234" s="55">
        <v>1675</v>
      </c>
      <c r="C234" s="55">
        <v>79.751</v>
      </c>
      <c r="D234" s="55">
        <v>12.917</v>
      </c>
      <c r="E234" s="34">
        <f t="shared" si="83"/>
        <v>79.751</v>
      </c>
      <c r="F234" s="34">
        <f t="shared" si="84"/>
        <v>12.917</v>
      </c>
      <c r="G234" s="11">
        <f t="shared" si="85"/>
        <v>108.32</v>
      </c>
      <c r="H234" s="8">
        <f t="shared" si="86"/>
        <v>10.283</v>
      </c>
      <c r="I234" s="9">
        <f t="shared" si="87"/>
        <v>263.84505223210874</v>
      </c>
      <c r="J234" s="10">
        <f t="shared" si="88"/>
        <v>-1302.8349477678912</v>
      </c>
      <c r="K234" s="4">
        <f t="shared" si="89"/>
        <v>1411.1549477678911</v>
      </c>
      <c r="L234" s="5">
        <f t="shared" si="90"/>
        <v>120487.47330644353</v>
      </c>
      <c r="M234" s="5">
        <f t="shared" si="91"/>
        <v>371331.20619343134</v>
      </c>
      <c r="N234" s="9">
        <f t="shared" si="92"/>
        <v>390389.67188802466</v>
      </c>
      <c r="O234" s="6">
        <f t="shared" si="93"/>
        <v>17.976920132866475</v>
      </c>
      <c r="P234" s="7">
        <f t="shared" si="94"/>
        <v>1675</v>
      </c>
      <c r="Q234" s="7">
        <f t="shared" si="95"/>
        <v>120487.47330644353</v>
      </c>
      <c r="R234" s="7">
        <f t="shared" si="96"/>
        <v>371331.20619343134</v>
      </c>
      <c r="S234" s="7">
        <f t="shared" si="97"/>
        <v>1411.1549477678911</v>
      </c>
    </row>
    <row r="235" spans="2:19" ht="12.75">
      <c r="B235" s="55">
        <v>1680</v>
      </c>
      <c r="C235" s="55">
        <v>80.417</v>
      </c>
      <c r="D235" s="55">
        <v>13.954</v>
      </c>
      <c r="E235" s="34">
        <f t="shared" si="83"/>
        <v>80.417</v>
      </c>
      <c r="F235" s="34">
        <f t="shared" si="84"/>
        <v>13.954</v>
      </c>
      <c r="G235" s="11">
        <f t="shared" si="85"/>
        <v>108.32</v>
      </c>
      <c r="H235" s="8">
        <f t="shared" si="86"/>
        <v>10.283</v>
      </c>
      <c r="I235" s="9">
        <f t="shared" si="87"/>
        <v>267.9840312921494</v>
      </c>
      <c r="J235" s="10">
        <f t="shared" si="88"/>
        <v>-1303.6959687078506</v>
      </c>
      <c r="K235" s="4">
        <f t="shared" si="89"/>
        <v>1412.0159687078506</v>
      </c>
      <c r="L235" s="5">
        <f t="shared" si="90"/>
        <v>120489.45447847851</v>
      </c>
      <c r="M235" s="5">
        <f t="shared" si="91"/>
        <v>371335.71547278715</v>
      </c>
      <c r="N235" s="9">
        <f t="shared" si="92"/>
        <v>390394.5724855919</v>
      </c>
      <c r="O235" s="6">
        <f t="shared" si="93"/>
        <v>17.976992448765074</v>
      </c>
      <c r="P235" s="7">
        <f t="shared" si="94"/>
        <v>1680</v>
      </c>
      <c r="Q235" s="7">
        <f t="shared" si="95"/>
        <v>120489.45447847851</v>
      </c>
      <c r="R235" s="7">
        <f t="shared" si="96"/>
        <v>371335.71547278715</v>
      </c>
      <c r="S235" s="7">
        <f t="shared" si="97"/>
        <v>1412.0159687078506</v>
      </c>
    </row>
    <row r="236" spans="2:19" ht="12.75">
      <c r="B236" s="55">
        <v>1685</v>
      </c>
      <c r="C236" s="55">
        <v>80.581</v>
      </c>
      <c r="D236" s="55">
        <v>14.962</v>
      </c>
      <c r="E236" s="34">
        <f t="shared" si="83"/>
        <v>80.581</v>
      </c>
      <c r="F236" s="34">
        <f t="shared" si="84"/>
        <v>14.962</v>
      </c>
      <c r="G236" s="11">
        <f t="shared" si="85"/>
        <v>108.32</v>
      </c>
      <c r="H236" s="8">
        <f t="shared" si="86"/>
        <v>10.283</v>
      </c>
      <c r="I236" s="9">
        <f t="shared" si="87"/>
        <v>272.1587071933161</v>
      </c>
      <c r="J236" s="10">
        <f t="shared" si="88"/>
        <v>-1304.521292806684</v>
      </c>
      <c r="K236" s="4">
        <f t="shared" si="89"/>
        <v>1412.841292806684</v>
      </c>
      <c r="L236" s="5">
        <f t="shared" si="90"/>
        <v>120491.51835930803</v>
      </c>
      <c r="M236" s="5">
        <f t="shared" si="91"/>
        <v>371340.19422663766</v>
      </c>
      <c r="N236" s="9">
        <f t="shared" si="92"/>
        <v>390399.46957547014</v>
      </c>
      <c r="O236" s="6">
        <f t="shared" si="93"/>
        <v>17.977077691435344</v>
      </c>
      <c r="P236" s="7">
        <f t="shared" si="94"/>
        <v>1685</v>
      </c>
      <c r="Q236" s="7">
        <f t="shared" si="95"/>
        <v>120491.51835930803</v>
      </c>
      <c r="R236" s="7">
        <f t="shared" si="96"/>
        <v>371340.19422663766</v>
      </c>
      <c r="S236" s="7">
        <f t="shared" si="97"/>
        <v>1412.841292806684</v>
      </c>
    </row>
    <row r="237" spans="2:19" ht="12.75">
      <c r="B237" s="55">
        <v>1690</v>
      </c>
      <c r="C237" s="55">
        <v>80.504</v>
      </c>
      <c r="D237" s="55">
        <v>16.173</v>
      </c>
      <c r="E237" s="34">
        <f t="shared" si="83"/>
        <v>80.504</v>
      </c>
      <c r="F237" s="34">
        <f t="shared" si="84"/>
        <v>16.173</v>
      </c>
      <c r="G237" s="11">
        <f t="shared" si="85"/>
        <v>108.32</v>
      </c>
      <c r="H237" s="8">
        <f t="shared" si="86"/>
        <v>10.283</v>
      </c>
      <c r="I237" s="9">
        <f t="shared" si="87"/>
        <v>276.3371273510678</v>
      </c>
      <c r="J237" s="10">
        <f t="shared" si="88"/>
        <v>-1305.3428726489324</v>
      </c>
      <c r="K237" s="4">
        <f t="shared" si="89"/>
        <v>1413.6628726489323</v>
      </c>
      <c r="L237" s="5">
        <f t="shared" si="90"/>
        <v>120493.66884887173</v>
      </c>
      <c r="M237" s="5">
        <f t="shared" si="91"/>
        <v>371344.63274003734</v>
      </c>
      <c r="N237" s="9">
        <f t="shared" si="92"/>
        <v>390404.35512106516</v>
      </c>
      <c r="O237" s="6">
        <f t="shared" si="93"/>
        <v>17.977176844851826</v>
      </c>
      <c r="P237" s="7">
        <f t="shared" si="94"/>
        <v>1690</v>
      </c>
      <c r="Q237" s="7">
        <f t="shared" si="95"/>
        <v>120493.66884887173</v>
      </c>
      <c r="R237" s="7">
        <f t="shared" si="96"/>
        <v>371344.63274003734</v>
      </c>
      <c r="S237" s="7">
        <f t="shared" si="97"/>
        <v>1413.6628726489323</v>
      </c>
    </row>
    <row r="238" spans="2:19" ht="12.75">
      <c r="B238" s="55">
        <v>1695</v>
      </c>
      <c r="C238" s="55">
        <v>80.257</v>
      </c>
      <c r="D238" s="55">
        <v>15.758</v>
      </c>
      <c r="E238" s="34">
        <f t="shared" si="83"/>
        <v>80.257</v>
      </c>
      <c r="F238" s="34">
        <f t="shared" si="84"/>
        <v>15.758</v>
      </c>
      <c r="G238" s="11">
        <f t="shared" si="85"/>
        <v>108.32</v>
      </c>
      <c r="H238" s="8">
        <f t="shared" si="86"/>
        <v>10.283</v>
      </c>
      <c r="I238" s="9">
        <f t="shared" si="87"/>
        <v>280.5016058002794</v>
      </c>
      <c r="J238" s="10">
        <f t="shared" si="88"/>
        <v>-1306.1783941997207</v>
      </c>
      <c r="K238" s="4">
        <f t="shared" si="89"/>
        <v>1414.4983941997207</v>
      </c>
      <c r="L238" s="5">
        <f t="shared" si="90"/>
        <v>120495.84908195709</v>
      </c>
      <c r="M238" s="5">
        <f t="shared" si="91"/>
        <v>371349.0541071824</v>
      </c>
      <c r="N238" s="9">
        <f t="shared" si="92"/>
        <v>390409.2335387073</v>
      </c>
      <c r="O238" s="6">
        <f t="shared" si="93"/>
        <v>17.977280924432375</v>
      </c>
      <c r="P238" s="7">
        <f t="shared" si="94"/>
        <v>1695</v>
      </c>
      <c r="Q238" s="7">
        <f t="shared" si="95"/>
        <v>120495.84908195709</v>
      </c>
      <c r="R238" s="7">
        <f t="shared" si="96"/>
        <v>371349.0541071824</v>
      </c>
      <c r="S238" s="7">
        <f t="shared" si="97"/>
        <v>1414.4983941997207</v>
      </c>
    </row>
    <row r="239" spans="2:19" ht="12.75">
      <c r="B239" s="55">
        <v>1700</v>
      </c>
      <c r="C239" s="55">
        <v>80.491</v>
      </c>
      <c r="D239" s="55">
        <v>17.491</v>
      </c>
      <c r="E239" s="34">
        <f t="shared" si="83"/>
        <v>80.491</v>
      </c>
      <c r="F239" s="34">
        <f t="shared" si="84"/>
        <v>17.491</v>
      </c>
      <c r="G239" s="11">
        <f t="shared" si="85"/>
        <v>108.32</v>
      </c>
      <c r="H239" s="8">
        <f t="shared" si="86"/>
        <v>10.283</v>
      </c>
      <c r="I239" s="9">
        <f t="shared" si="87"/>
        <v>284.66552499858517</v>
      </c>
      <c r="J239" s="10">
        <f t="shared" si="88"/>
        <v>-1307.014475001415</v>
      </c>
      <c r="K239" s="4">
        <f t="shared" si="89"/>
        <v>1415.3344750014148</v>
      </c>
      <c r="L239" s="5">
        <f t="shared" si="90"/>
        <v>120498.07998012737</v>
      </c>
      <c r="M239" s="5">
        <f t="shared" si="91"/>
        <v>371353.4500214499</v>
      </c>
      <c r="N239" s="9">
        <f t="shared" si="92"/>
        <v>390414.10338476585</v>
      </c>
      <c r="O239" s="6">
        <f t="shared" si="93"/>
        <v>17.977393226720977</v>
      </c>
      <c r="P239" s="7">
        <f t="shared" si="94"/>
        <v>1700</v>
      </c>
      <c r="Q239" s="7">
        <f t="shared" si="95"/>
        <v>120498.07998012737</v>
      </c>
      <c r="R239" s="7">
        <f t="shared" si="96"/>
        <v>371353.4500214499</v>
      </c>
      <c r="S239" s="7">
        <f t="shared" si="97"/>
        <v>1415.3344750014148</v>
      </c>
    </row>
    <row r="240" spans="2:19" ht="12.75">
      <c r="B240" s="55">
        <v>1705</v>
      </c>
      <c r="C240" s="55">
        <v>80.845</v>
      </c>
      <c r="D240" s="55">
        <v>18.299</v>
      </c>
      <c r="E240" s="34">
        <f t="shared" si="83"/>
        <v>80.845</v>
      </c>
      <c r="F240" s="34">
        <f t="shared" si="84"/>
        <v>18.299</v>
      </c>
      <c r="G240" s="11">
        <f t="shared" si="85"/>
        <v>108.32</v>
      </c>
      <c r="H240" s="8">
        <f t="shared" si="86"/>
        <v>10.283</v>
      </c>
      <c r="I240" s="9">
        <f t="shared" si="87"/>
        <v>288.85475019819467</v>
      </c>
      <c r="J240" s="10">
        <f t="shared" si="88"/>
        <v>-1307.8252498018055</v>
      </c>
      <c r="K240" s="4">
        <f t="shared" si="89"/>
        <v>1416.1452498018054</v>
      </c>
      <c r="L240" s="5">
        <f t="shared" si="90"/>
        <v>120500.40979386747</v>
      </c>
      <c r="M240" s="5">
        <f t="shared" si="91"/>
        <v>371357.79911470704</v>
      </c>
      <c r="N240" s="9">
        <f t="shared" si="92"/>
        <v>390418.95922689146</v>
      </c>
      <c r="O240" s="6">
        <f t="shared" si="93"/>
        <v>17.97752145455571</v>
      </c>
      <c r="P240" s="7">
        <f t="shared" si="94"/>
        <v>1705</v>
      </c>
      <c r="Q240" s="7">
        <f t="shared" si="95"/>
        <v>120500.40979386747</v>
      </c>
      <c r="R240" s="7">
        <f t="shared" si="96"/>
        <v>371357.79911470704</v>
      </c>
      <c r="S240" s="7">
        <f t="shared" si="97"/>
        <v>1416.1452498018054</v>
      </c>
    </row>
    <row r="241" spans="2:19" ht="12.75">
      <c r="B241" s="55">
        <v>1710</v>
      </c>
      <c r="C241" s="55">
        <v>81.815</v>
      </c>
      <c r="D241" s="55">
        <v>18.546</v>
      </c>
      <c r="E241" s="34">
        <f t="shared" si="83"/>
        <v>81.815</v>
      </c>
      <c r="F241" s="34">
        <f t="shared" si="84"/>
        <v>18.546</v>
      </c>
      <c r="G241" s="11">
        <f t="shared" si="85"/>
        <v>108.32</v>
      </c>
      <c r="H241" s="8">
        <f t="shared" si="86"/>
        <v>10.283</v>
      </c>
      <c r="I241" s="9">
        <f t="shared" si="87"/>
        <v>293.1010340714569</v>
      </c>
      <c r="J241" s="10">
        <f t="shared" si="88"/>
        <v>-1308.578965928543</v>
      </c>
      <c r="K241" s="4">
        <f t="shared" si="89"/>
        <v>1416.898965928543</v>
      </c>
      <c r="L241" s="5">
        <f t="shared" si="90"/>
        <v>120502.7838898464</v>
      </c>
      <c r="M241" s="5">
        <f t="shared" si="91"/>
        <v>371362.134501689</v>
      </c>
      <c r="N241" s="9">
        <f t="shared" si="92"/>
        <v>390423.8157014164</v>
      </c>
      <c r="O241" s="6">
        <f t="shared" si="93"/>
        <v>17.97765648128494</v>
      </c>
      <c r="P241" s="7">
        <f t="shared" si="94"/>
        <v>1710</v>
      </c>
      <c r="Q241" s="7">
        <f t="shared" si="95"/>
        <v>120502.7838898464</v>
      </c>
      <c r="R241" s="7">
        <f t="shared" si="96"/>
        <v>371362.134501689</v>
      </c>
      <c r="S241" s="7">
        <f t="shared" si="97"/>
        <v>1416.898965928543</v>
      </c>
    </row>
    <row r="242" spans="2:19" ht="12.75">
      <c r="B242" s="55">
        <v>1715</v>
      </c>
      <c r="C242" s="55">
        <v>82.632</v>
      </c>
      <c r="D242" s="55">
        <v>20.668</v>
      </c>
      <c r="E242" s="34">
        <f t="shared" si="83"/>
        <v>82.632</v>
      </c>
      <c r="F242" s="34">
        <f t="shared" si="84"/>
        <v>20.668</v>
      </c>
      <c r="G242" s="11">
        <f t="shared" si="85"/>
        <v>108.32</v>
      </c>
      <c r="H242" s="8">
        <f t="shared" si="86"/>
        <v>10.283</v>
      </c>
      <c r="I242" s="9">
        <f t="shared" si="87"/>
        <v>297.4244880542004</v>
      </c>
      <c r="J242" s="10">
        <f t="shared" si="88"/>
        <v>-1309.2555119457998</v>
      </c>
      <c r="K242" s="4">
        <f t="shared" si="89"/>
        <v>1417.5755119457997</v>
      </c>
      <c r="L242" s="5">
        <f t="shared" si="90"/>
        <v>120505.25265704584</v>
      </c>
      <c r="M242" s="5">
        <f t="shared" si="91"/>
        <v>371366.42955395894</v>
      </c>
      <c r="N242" s="9">
        <f t="shared" si="92"/>
        <v>390428.6630328183</v>
      </c>
      <c r="O242" s="6">
        <f t="shared" si="93"/>
        <v>17.97780654637201</v>
      </c>
      <c r="P242" s="7">
        <f t="shared" si="94"/>
        <v>1715</v>
      </c>
      <c r="Q242" s="7">
        <f t="shared" si="95"/>
        <v>120505.25265704584</v>
      </c>
      <c r="R242" s="7">
        <f t="shared" si="96"/>
        <v>371366.42955395894</v>
      </c>
      <c r="S242" s="7">
        <f t="shared" si="97"/>
        <v>1417.5755119457997</v>
      </c>
    </row>
    <row r="243" spans="2:19" ht="12.75">
      <c r="B243" s="55">
        <v>1720</v>
      </c>
      <c r="C243" s="55">
        <v>83.608</v>
      </c>
      <c r="D243" s="55">
        <v>20.693</v>
      </c>
      <c r="E243" s="34">
        <f t="shared" si="83"/>
        <v>83.608</v>
      </c>
      <c r="F243" s="34">
        <f t="shared" si="84"/>
        <v>20.693</v>
      </c>
      <c r="G243" s="11">
        <f t="shared" si="85"/>
        <v>108.32</v>
      </c>
      <c r="H243" s="8">
        <f t="shared" si="86"/>
        <v>10.283</v>
      </c>
      <c r="I243" s="9">
        <f t="shared" si="87"/>
        <v>301.8255365850168</v>
      </c>
      <c r="J243" s="10">
        <f t="shared" si="88"/>
        <v>-1309.8544634149832</v>
      </c>
      <c r="K243" s="4">
        <f t="shared" si="89"/>
        <v>1418.1744634149832</v>
      </c>
      <c r="L243" s="5">
        <f t="shared" si="90"/>
        <v>120507.80659290364</v>
      </c>
      <c r="M243" s="5">
        <f t="shared" si="91"/>
        <v>371370.68615692045</v>
      </c>
      <c r="N243" s="9">
        <f t="shared" si="92"/>
        <v>390433.5000822734</v>
      </c>
      <c r="O243" s="6">
        <f t="shared" si="93"/>
        <v>17.97797023746225</v>
      </c>
      <c r="P243" s="7">
        <f t="shared" si="94"/>
        <v>1720</v>
      </c>
      <c r="Q243" s="7">
        <f t="shared" si="95"/>
        <v>120507.80659290364</v>
      </c>
      <c r="R243" s="7">
        <f t="shared" si="96"/>
        <v>371370.68615692045</v>
      </c>
      <c r="S243" s="7">
        <f t="shared" si="97"/>
        <v>1418.1744634149832</v>
      </c>
    </row>
    <row r="244" spans="2:19" ht="12.75">
      <c r="B244" s="55">
        <v>1725</v>
      </c>
      <c r="C244" s="55">
        <v>83.757</v>
      </c>
      <c r="D244" s="55">
        <v>20.75</v>
      </c>
      <c r="E244" s="34">
        <f t="shared" si="83"/>
        <v>83.757</v>
      </c>
      <c r="F244" s="34">
        <f t="shared" si="84"/>
        <v>20.75</v>
      </c>
      <c r="G244" s="11">
        <f t="shared" si="85"/>
        <v>108.32</v>
      </c>
      <c r="H244" s="8">
        <f t="shared" si="86"/>
        <v>10.283</v>
      </c>
      <c r="I244" s="9">
        <f t="shared" si="87"/>
        <v>306.27534711468815</v>
      </c>
      <c r="J244" s="10">
        <f t="shared" si="88"/>
        <v>-1310.4046528853119</v>
      </c>
      <c r="K244" s="4">
        <f t="shared" si="89"/>
        <v>1418.7246528853118</v>
      </c>
      <c r="L244" s="5">
        <f t="shared" si="90"/>
        <v>120510.36647971503</v>
      </c>
      <c r="M244" s="5">
        <f t="shared" si="91"/>
        <v>371374.9457661818</v>
      </c>
      <c r="N244" s="9">
        <f t="shared" si="92"/>
        <v>390438.3418312163</v>
      </c>
      <c r="O244" s="6">
        <f t="shared" si="93"/>
        <v>17.97813461897654</v>
      </c>
      <c r="P244" s="7">
        <f t="shared" si="94"/>
        <v>1725</v>
      </c>
      <c r="Q244" s="7">
        <f t="shared" si="95"/>
        <v>120510.36647971503</v>
      </c>
      <c r="R244" s="7">
        <f t="shared" si="96"/>
        <v>371374.9457661818</v>
      </c>
      <c r="S244" s="7">
        <f t="shared" si="97"/>
        <v>1418.7246528853118</v>
      </c>
    </row>
    <row r="245" spans="2:19" ht="12.75">
      <c r="B245" s="55">
        <v>1730</v>
      </c>
      <c r="C245" s="55">
        <v>83.499</v>
      </c>
      <c r="D245" s="55">
        <v>21.285</v>
      </c>
      <c r="E245" s="34">
        <f t="shared" si="83"/>
        <v>83.499</v>
      </c>
      <c r="F245" s="34">
        <f t="shared" si="84"/>
        <v>21.285</v>
      </c>
      <c r="G245" s="11">
        <f t="shared" si="85"/>
        <v>108.32</v>
      </c>
      <c r="H245" s="8">
        <f t="shared" si="86"/>
        <v>10.283</v>
      </c>
      <c r="I245" s="9">
        <f t="shared" si="87"/>
        <v>310.72043075321903</v>
      </c>
      <c r="J245" s="10">
        <f t="shared" si="88"/>
        <v>-1310.959569246781</v>
      </c>
      <c r="K245" s="4">
        <f t="shared" si="89"/>
        <v>1419.279569246781</v>
      </c>
      <c r="L245" s="5">
        <f t="shared" si="90"/>
        <v>120512.94806509445</v>
      </c>
      <c r="M245" s="5">
        <f t="shared" si="91"/>
        <v>371379.1916447435</v>
      </c>
      <c r="N245" s="9">
        <f t="shared" si="92"/>
        <v>390443.1772205058</v>
      </c>
      <c r="O245" s="6">
        <f t="shared" si="93"/>
        <v>17.978302647027597</v>
      </c>
      <c r="P245" s="7">
        <f t="shared" si="94"/>
        <v>1730</v>
      </c>
      <c r="Q245" s="7">
        <f t="shared" si="95"/>
        <v>120512.94806509445</v>
      </c>
      <c r="R245" s="7">
        <f t="shared" si="96"/>
        <v>371379.1916447435</v>
      </c>
      <c r="S245" s="7">
        <f t="shared" si="97"/>
        <v>1419.279569246781</v>
      </c>
    </row>
    <row r="246" spans="2:19" s="67" customFormat="1" ht="12.75">
      <c r="B246" s="60">
        <v>1735</v>
      </c>
      <c r="C246" s="60">
        <v>83.39</v>
      </c>
      <c r="D246" s="60">
        <v>22.69</v>
      </c>
      <c r="E246" s="61">
        <f t="shared" si="83"/>
        <v>83.39</v>
      </c>
      <c r="F246" s="61">
        <f t="shared" si="84"/>
        <v>22.69</v>
      </c>
      <c r="G246" s="62">
        <f>G245</f>
        <v>108.32</v>
      </c>
      <c r="H246" s="63">
        <f>H245</f>
        <v>10.283</v>
      </c>
      <c r="I246" s="64">
        <f>(B246-B245)-(B246-B245)*COS(RADIANS((E245+E246)/2))+I245</f>
        <v>315.14960279536217</v>
      </c>
      <c r="J246" s="64">
        <f aca="true" t="shared" si="98" ref="J246:J264">G246-B246+I246</f>
        <v>-1311.530397204638</v>
      </c>
      <c r="K246" s="65">
        <f aca="true" t="shared" si="99" ref="K246:K264">G$5-J246</f>
        <v>1419.8503972046378</v>
      </c>
      <c r="L246" s="65">
        <f>IF(D246="",L245,(B246-B245)*SIN(RADIANS((E245+E246)/2))*SIN(RADIANS(IF(ABS(F245-F246)&gt;180,(F245+F246+360)/2+H244,(F245+F246)/2+H244)))+L245)</f>
        <v>120515.60019602026</v>
      </c>
      <c r="M246" s="65">
        <f>IF(D246="",M244,(B246-B245)*SIN(RADIANS((E245+E246)/2))*COS(RADIANS(IF(ABS(F245-F246)&gt;180,(F245+F246+360)/2+H244,(F245+F246)/2+H244)))+M245)</f>
        <v>371383.39168724266</v>
      </c>
      <c r="N246" s="64">
        <f aca="true" t="shared" si="100" ref="N246:N264">SQRT(POWER(M246,2)+POWER(L246,2))</f>
        <v>390447.99078971695</v>
      </c>
      <c r="O246" s="65">
        <f aca="true" t="shared" si="101" ref="O246:O264">IF(N246=0,0,ABS(IF(L246&lt;=0,360,0)-DEGREES(ACOS(M246/N246))))</f>
        <v>17.978482593655308</v>
      </c>
      <c r="P246" s="66">
        <f aca="true" t="shared" si="102" ref="P246:P264">B246</f>
        <v>1735</v>
      </c>
      <c r="Q246" s="66">
        <f t="shared" si="95"/>
        <v>120515.60019602026</v>
      </c>
      <c r="R246" s="66">
        <f aca="true" t="shared" si="103" ref="R246:R264">M246</f>
        <v>371383.39168724266</v>
      </c>
      <c r="S246" s="66">
        <f aca="true" t="shared" si="104" ref="S246:S264">K246</f>
        <v>1419.8503972046378</v>
      </c>
    </row>
    <row r="247" spans="2:21" s="57" customFormat="1" ht="12.75">
      <c r="B247" s="55">
        <v>1750.56</v>
      </c>
      <c r="C247" s="55">
        <v>83.74</v>
      </c>
      <c r="D247" s="55">
        <v>22.69</v>
      </c>
      <c r="E247" s="56">
        <f t="shared" si="83"/>
        <v>83.74</v>
      </c>
      <c r="F247" s="56">
        <f t="shared" si="84"/>
        <v>22.69</v>
      </c>
      <c r="G247" s="11">
        <f t="shared" si="85"/>
        <v>108.32</v>
      </c>
      <c r="H247" s="8">
        <f t="shared" si="86"/>
        <v>10.283</v>
      </c>
      <c r="I247" s="9">
        <f aca="true" t="shared" si="105" ref="I247:I264">(B247-B246)-(B247-B246)*COS(RADIANS((E246+E247)/2))+I246</f>
        <v>328.9657007076462</v>
      </c>
      <c r="J247" s="10">
        <f t="shared" si="98"/>
        <v>-1313.2742992923538</v>
      </c>
      <c r="K247" s="4">
        <f t="shared" si="99"/>
        <v>1421.5942992923538</v>
      </c>
      <c r="L247" s="5">
        <f>IF(D247="",L246,(B247-B246)*SIN(RADIANS((E246+E247)/2))*SIN(RADIANS(IF(ABS(F246-F247)&gt;180,(F246+F247+360)/2+H245,(F246+F247)/2+H245)))+L246)</f>
        <v>120524.01527476613</v>
      </c>
      <c r="M247" s="5">
        <f>IF(D247="",M245,(B247-B246)*SIN(RADIANS((E246+E247)/2))*COS(RADIANS(IF(ABS(F246-F247)&gt;180,(F246+F247+360)/2+H245,(F246+F247)/2+H245)))+M246)</f>
        <v>371396.3631503525</v>
      </c>
      <c r="N247" s="9">
        <f t="shared" si="100"/>
        <v>390462.92630576406</v>
      </c>
      <c r="O247" s="6">
        <f t="shared" si="101"/>
        <v>17.979069607927034</v>
      </c>
      <c r="P247" s="58">
        <f t="shared" si="102"/>
        <v>1750.56</v>
      </c>
      <c r="Q247" s="58">
        <f t="shared" si="95"/>
        <v>120524.01527476613</v>
      </c>
      <c r="R247" s="58">
        <f t="shared" si="103"/>
        <v>371396.3631503525</v>
      </c>
      <c r="S247" s="58">
        <f t="shared" si="104"/>
        <v>1421.5942992923538</v>
      </c>
      <c r="U247" s="59">
        <v>0.225</v>
      </c>
    </row>
    <row r="248" spans="2:21" s="57" customFormat="1" ht="13.5" customHeight="1">
      <c r="B248" s="55">
        <v>1759.84</v>
      </c>
      <c r="C248" s="55">
        <v>79.87</v>
      </c>
      <c r="D248" s="55">
        <v>23.73</v>
      </c>
      <c r="E248" s="56">
        <f t="shared" si="83"/>
        <v>79.87</v>
      </c>
      <c r="F248" s="56">
        <f t="shared" si="84"/>
        <v>23.73</v>
      </c>
      <c r="G248" s="11">
        <f t="shared" si="85"/>
        <v>108.32</v>
      </c>
      <c r="H248" s="8">
        <f t="shared" si="86"/>
        <v>10.283</v>
      </c>
      <c r="I248" s="9">
        <f t="shared" si="105"/>
        <v>336.92290576112754</v>
      </c>
      <c r="J248" s="10">
        <f t="shared" si="98"/>
        <v>-1314.5970942388724</v>
      </c>
      <c r="K248" s="4">
        <f t="shared" si="99"/>
        <v>1422.9170942388723</v>
      </c>
      <c r="L248" s="5">
        <f aca="true" t="shared" si="106" ref="L248:L264">IF(D248="",L247,(B248-B247)*SIN(RADIANS((E247+E248)/2))*SIN(RADIANS(IF(ABS(F247-F248)&gt;180,(F247+F248+360)/2+H246,(F247+F248)/2+H246)))+L247)</f>
        <v>120529.08401201533</v>
      </c>
      <c r="M248" s="5">
        <f aca="true" t="shared" si="107" ref="M248:M264">IF(D248="",M246,(B248-B247)*SIN(RADIANS((E247+E248)/2))*COS(RADIANS(IF(ABS(F247-F248)&gt;180,(F247+F248+360)/2+H246,(F247+F248)/2+H246)))+M247)</f>
        <v>371404.0232101583</v>
      </c>
      <c r="N248" s="9">
        <f t="shared" si="100"/>
        <v>390471.77689234755</v>
      </c>
      <c r="O248" s="6">
        <f t="shared" si="101"/>
        <v>17.97943010590354</v>
      </c>
      <c r="P248" s="58">
        <f t="shared" si="102"/>
        <v>1759.84</v>
      </c>
      <c r="Q248" s="58">
        <f t="shared" si="95"/>
        <v>120529.08401201533</v>
      </c>
      <c r="R248" s="58">
        <f t="shared" si="103"/>
        <v>371404.0232101583</v>
      </c>
      <c r="S248" s="58">
        <f t="shared" si="104"/>
        <v>1422.9170942388723</v>
      </c>
      <c r="U248" s="59">
        <v>4.315</v>
      </c>
    </row>
    <row r="249" spans="2:21" s="75" customFormat="1" ht="12.75">
      <c r="B249" s="68">
        <v>1769.21</v>
      </c>
      <c r="C249" s="68">
        <v>78.92</v>
      </c>
      <c r="D249" s="68">
        <v>26.56</v>
      </c>
      <c r="E249" s="69">
        <f aca="true" t="shared" si="108" ref="E249:E264">IF($E$5=1,(C249-INT(C249))/0.6+INT(C249),C249)</f>
        <v>78.92</v>
      </c>
      <c r="F249" s="69">
        <f aca="true" t="shared" si="109" ref="F249:F264">IF($F$5=1,(D249-INT(D249))/0.6+INT(D249),D249)</f>
        <v>26.56</v>
      </c>
      <c r="G249" s="70">
        <f t="shared" si="85"/>
        <v>108.32</v>
      </c>
      <c r="H249" s="71">
        <f t="shared" si="86"/>
        <v>10.283</v>
      </c>
      <c r="I249" s="72">
        <f t="shared" si="105"/>
        <v>344.56847787923493</v>
      </c>
      <c r="J249" s="72">
        <f t="shared" si="98"/>
        <v>-1316.3215221207652</v>
      </c>
      <c r="K249" s="73">
        <f t="shared" si="99"/>
        <v>1424.641522120765</v>
      </c>
      <c r="L249" s="73">
        <f t="shared" si="106"/>
        <v>120534.42283294997</v>
      </c>
      <c r="M249" s="73">
        <f t="shared" si="107"/>
        <v>371411.52789133124</v>
      </c>
      <c r="N249" s="72">
        <f t="shared" si="100"/>
        <v>390480.5630735613</v>
      </c>
      <c r="O249" s="73">
        <f t="shared" si="101"/>
        <v>17.979835319616125</v>
      </c>
      <c r="P249" s="74">
        <f t="shared" si="102"/>
        <v>1769.21</v>
      </c>
      <c r="Q249" s="74">
        <f>L249</f>
        <v>120534.42283294997</v>
      </c>
      <c r="R249" s="74">
        <f t="shared" si="103"/>
        <v>371411.52789133124</v>
      </c>
      <c r="S249" s="74">
        <f t="shared" si="104"/>
        <v>1424.641522120765</v>
      </c>
      <c r="U249" s="59">
        <v>3.137</v>
      </c>
    </row>
    <row r="250" spans="2:21" s="57" customFormat="1" ht="12.75">
      <c r="B250" s="55">
        <v>1778.69</v>
      </c>
      <c r="C250" s="55">
        <v>79.64</v>
      </c>
      <c r="D250" s="55">
        <v>26.83</v>
      </c>
      <c r="E250" s="56">
        <f t="shared" si="108"/>
        <v>79.64</v>
      </c>
      <c r="F250" s="56">
        <f t="shared" si="109"/>
        <v>26.83</v>
      </c>
      <c r="G250" s="11">
        <f t="shared" si="85"/>
        <v>108.32</v>
      </c>
      <c r="H250" s="8">
        <f t="shared" si="86"/>
        <v>10.283</v>
      </c>
      <c r="I250" s="9">
        <f t="shared" si="105"/>
        <v>352.2851068651811</v>
      </c>
      <c r="J250" s="10">
        <f t="shared" si="98"/>
        <v>-1318.0848931348191</v>
      </c>
      <c r="K250" s="4">
        <f t="shared" si="99"/>
        <v>1426.404893134819</v>
      </c>
      <c r="L250" s="5">
        <f t="shared" si="106"/>
        <v>120540.02561493072</v>
      </c>
      <c r="M250" s="5">
        <f t="shared" si="107"/>
        <v>371418.96897705464</v>
      </c>
      <c r="N250" s="9">
        <f t="shared" si="100"/>
        <v>390489.3702666264</v>
      </c>
      <c r="O250" s="6">
        <f t="shared" si="101"/>
        <v>17.98028023457816</v>
      </c>
      <c r="P250" s="58">
        <f t="shared" si="102"/>
        <v>1778.69</v>
      </c>
      <c r="Q250" s="58">
        <f t="shared" si="95"/>
        <v>120540.02561493072</v>
      </c>
      <c r="R250" s="58">
        <f t="shared" si="103"/>
        <v>371418.96897705464</v>
      </c>
      <c r="S250" s="58">
        <f t="shared" si="104"/>
        <v>1426.404893134819</v>
      </c>
      <c r="U250" s="59">
        <v>0.809</v>
      </c>
    </row>
    <row r="251" spans="2:21" s="57" customFormat="1" ht="12.75">
      <c r="B251" s="55">
        <v>1787.68</v>
      </c>
      <c r="C251" s="55">
        <v>81.95</v>
      </c>
      <c r="D251" s="55">
        <v>26.07</v>
      </c>
      <c r="E251" s="56">
        <f t="shared" si="108"/>
        <v>81.95</v>
      </c>
      <c r="F251" s="56">
        <f t="shared" si="109"/>
        <v>26.07</v>
      </c>
      <c r="G251" s="11">
        <f t="shared" si="85"/>
        <v>108.32</v>
      </c>
      <c r="H251" s="8">
        <f t="shared" si="86"/>
        <v>10.283</v>
      </c>
      <c r="I251" s="9">
        <f t="shared" si="105"/>
        <v>359.83700055973475</v>
      </c>
      <c r="J251" s="10">
        <f t="shared" si="98"/>
        <v>-1319.5229994402653</v>
      </c>
      <c r="K251" s="4">
        <f t="shared" si="99"/>
        <v>1427.8429994402652</v>
      </c>
      <c r="L251" s="5">
        <f t="shared" si="106"/>
        <v>120545.33317482204</v>
      </c>
      <c r="M251" s="5">
        <f t="shared" si="107"/>
        <v>371426.08106242074</v>
      </c>
      <c r="N251" s="9">
        <f t="shared" si="100"/>
        <v>390497.7734169771</v>
      </c>
      <c r="O251" s="6">
        <f t="shared" si="101"/>
        <v>17.980698830172138</v>
      </c>
      <c r="P251" s="58">
        <f t="shared" si="102"/>
        <v>1787.68</v>
      </c>
      <c r="Q251" s="58">
        <f t="shared" si="95"/>
        <v>120545.33317482204</v>
      </c>
      <c r="R251" s="58">
        <f t="shared" si="103"/>
        <v>371426.08106242074</v>
      </c>
      <c r="S251" s="58">
        <f t="shared" si="104"/>
        <v>1427.8429994402652</v>
      </c>
      <c r="U251" s="59">
        <v>2.702</v>
      </c>
    </row>
    <row r="252" spans="2:21" s="75" customFormat="1" ht="12.75">
      <c r="B252" s="68">
        <v>1796.7</v>
      </c>
      <c r="C252" s="68">
        <v>84.7</v>
      </c>
      <c r="D252" s="68">
        <v>25.05</v>
      </c>
      <c r="E252" s="69">
        <f t="shared" si="108"/>
        <v>84.7</v>
      </c>
      <c r="F252" s="69">
        <f t="shared" si="109"/>
        <v>25.05</v>
      </c>
      <c r="G252" s="70">
        <f t="shared" si="85"/>
        <v>108.32</v>
      </c>
      <c r="H252" s="71">
        <f t="shared" si="86"/>
        <v>10.283</v>
      </c>
      <c r="I252" s="72">
        <f t="shared" si="105"/>
        <v>367.80853945022227</v>
      </c>
      <c r="J252" s="72">
        <f t="shared" si="98"/>
        <v>-1320.5714605497778</v>
      </c>
      <c r="K252" s="73">
        <f t="shared" si="99"/>
        <v>1428.8914605497778</v>
      </c>
      <c r="L252" s="73">
        <f t="shared" si="106"/>
        <v>120550.5791790774</v>
      </c>
      <c r="M252" s="73">
        <f t="shared" si="107"/>
        <v>371433.3433326343</v>
      </c>
      <c r="N252" s="72">
        <f t="shared" si="100"/>
        <v>390506.3004353062</v>
      </c>
      <c r="O252" s="73">
        <f t="shared" si="101"/>
        <v>17.98110201491238</v>
      </c>
      <c r="P252" s="74">
        <f t="shared" si="102"/>
        <v>1796.7</v>
      </c>
      <c r="Q252" s="74">
        <f t="shared" si="95"/>
        <v>120550.5791790774</v>
      </c>
      <c r="R252" s="74">
        <f t="shared" si="103"/>
        <v>371433.3433326343</v>
      </c>
      <c r="S252" s="74">
        <f t="shared" si="104"/>
        <v>1428.8914605497778</v>
      </c>
      <c r="U252" s="59">
        <v>3.249</v>
      </c>
    </row>
    <row r="253" spans="2:21" s="57" customFormat="1" ht="12.75">
      <c r="B253" s="55">
        <v>1806.12</v>
      </c>
      <c r="C253" s="55">
        <v>87.34</v>
      </c>
      <c r="D253" s="55">
        <v>23.79</v>
      </c>
      <c r="E253" s="56">
        <f t="shared" si="108"/>
        <v>87.34</v>
      </c>
      <c r="F253" s="56">
        <f t="shared" si="109"/>
        <v>23.79</v>
      </c>
      <c r="G253" s="11">
        <f t="shared" si="85"/>
        <v>108.32</v>
      </c>
      <c r="H253" s="8">
        <f t="shared" si="86"/>
        <v>10.283</v>
      </c>
      <c r="I253" s="9">
        <f t="shared" si="105"/>
        <v>376.5747136979391</v>
      </c>
      <c r="J253" s="10">
        <f t="shared" si="98"/>
        <v>-1321.2252863020608</v>
      </c>
      <c r="K253" s="4">
        <f t="shared" si="99"/>
        <v>1429.5452863020607</v>
      </c>
      <c r="L253" s="5">
        <f t="shared" si="106"/>
        <v>120555.92926390455</v>
      </c>
      <c r="M253" s="5">
        <f t="shared" si="107"/>
        <v>371441.0689720401</v>
      </c>
      <c r="N253" s="9">
        <f t="shared" si="100"/>
        <v>390515.30034017283</v>
      </c>
      <c r="O253" s="6">
        <f t="shared" si="101"/>
        <v>17.98149871912734</v>
      </c>
      <c r="P253" s="58">
        <f t="shared" si="102"/>
        <v>1806.12</v>
      </c>
      <c r="Q253" s="58">
        <f t="shared" si="95"/>
        <v>120555.92926390455</v>
      </c>
      <c r="R253" s="58">
        <f t="shared" si="103"/>
        <v>371441.0689720401</v>
      </c>
      <c r="S253" s="58">
        <f t="shared" si="104"/>
        <v>1429.5452863020607</v>
      </c>
      <c r="U253" s="59">
        <v>3.104</v>
      </c>
    </row>
    <row r="254" spans="2:21" s="57" customFormat="1" ht="12.75">
      <c r="B254" s="55">
        <v>1815.51</v>
      </c>
      <c r="C254" s="55">
        <v>87.82</v>
      </c>
      <c r="D254" s="55">
        <v>20.83</v>
      </c>
      <c r="E254" s="56">
        <f t="shared" si="108"/>
        <v>87.82</v>
      </c>
      <c r="F254" s="56">
        <f t="shared" si="109"/>
        <v>20.83</v>
      </c>
      <c r="G254" s="11">
        <f t="shared" si="85"/>
        <v>108.32</v>
      </c>
      <c r="H254" s="8">
        <f t="shared" si="86"/>
        <v>10.283</v>
      </c>
      <c r="I254" s="9">
        <f t="shared" si="105"/>
        <v>385.56822648023376</v>
      </c>
      <c r="J254" s="10">
        <f t="shared" si="98"/>
        <v>-1321.6217735197663</v>
      </c>
      <c r="K254" s="4">
        <f t="shared" si="99"/>
        <v>1429.9417735197662</v>
      </c>
      <c r="L254" s="5">
        <f t="shared" si="106"/>
        <v>120560.98284402331</v>
      </c>
      <c r="M254" s="5">
        <f t="shared" si="107"/>
        <v>371448.9731624394</v>
      </c>
      <c r="N254" s="9">
        <f t="shared" si="100"/>
        <v>390524.37855753326</v>
      </c>
      <c r="O254" s="6">
        <f t="shared" si="101"/>
        <v>17.981845941081954</v>
      </c>
      <c r="P254" s="58">
        <f t="shared" si="102"/>
        <v>1815.51</v>
      </c>
      <c r="Q254" s="58">
        <f t="shared" si="95"/>
        <v>120560.98284402331</v>
      </c>
      <c r="R254" s="58">
        <f t="shared" si="103"/>
        <v>371448.9731624394</v>
      </c>
      <c r="S254" s="58">
        <f t="shared" si="104"/>
        <v>1429.9417735197662</v>
      </c>
      <c r="U254" s="59">
        <v>3.191</v>
      </c>
    </row>
    <row r="255" spans="2:21" s="75" customFormat="1" ht="12.75">
      <c r="B255" s="68">
        <v>1824.72</v>
      </c>
      <c r="C255" s="68">
        <v>88.98</v>
      </c>
      <c r="D255" s="68">
        <v>20.56</v>
      </c>
      <c r="E255" s="69">
        <f t="shared" si="108"/>
        <v>88.98</v>
      </c>
      <c r="F255" s="69">
        <f t="shared" si="109"/>
        <v>20.56</v>
      </c>
      <c r="G255" s="70">
        <f t="shared" si="85"/>
        <v>108.32</v>
      </c>
      <c r="H255" s="71">
        <f t="shared" si="86"/>
        <v>10.283</v>
      </c>
      <c r="I255" s="72">
        <f t="shared" si="105"/>
        <v>394.5210681875897</v>
      </c>
      <c r="J255" s="72">
        <f t="shared" si="98"/>
        <v>-1321.8789318124104</v>
      </c>
      <c r="K255" s="73">
        <f t="shared" si="99"/>
        <v>1430.1989318124104</v>
      </c>
      <c r="L255" s="73">
        <f t="shared" si="106"/>
        <v>120565.7214648315</v>
      </c>
      <c r="M255" s="73">
        <f t="shared" si="107"/>
        <v>371456.86641540943</v>
      </c>
      <c r="N255" s="72">
        <f t="shared" si="100"/>
        <v>390533.34915150417</v>
      </c>
      <c r="O255" s="73">
        <f t="shared" si="101"/>
        <v>17.98214969124693</v>
      </c>
      <c r="P255" s="74">
        <f t="shared" si="102"/>
        <v>1824.72</v>
      </c>
      <c r="Q255" s="74">
        <f t="shared" si="95"/>
        <v>120565.7214648315</v>
      </c>
      <c r="R255" s="74">
        <f t="shared" si="103"/>
        <v>371456.86641540943</v>
      </c>
      <c r="S255" s="74">
        <f t="shared" si="104"/>
        <v>1430.1989318124104</v>
      </c>
      <c r="U255" s="59">
        <v>1.293</v>
      </c>
    </row>
    <row r="256" spans="2:21" s="57" customFormat="1" ht="12.75">
      <c r="B256" s="55">
        <v>1833.65</v>
      </c>
      <c r="C256" s="55">
        <v>89.31</v>
      </c>
      <c r="D256" s="55">
        <v>20.57</v>
      </c>
      <c r="E256" s="56">
        <f t="shared" si="108"/>
        <v>89.31</v>
      </c>
      <c r="F256" s="56">
        <f t="shared" si="109"/>
        <v>20.57</v>
      </c>
      <c r="G256" s="11">
        <f t="shared" si="85"/>
        <v>108.32</v>
      </c>
      <c r="H256" s="8">
        <f t="shared" si="86"/>
        <v>10.283</v>
      </c>
      <c r="I256" s="9">
        <f t="shared" si="105"/>
        <v>403.31781462688394</v>
      </c>
      <c r="J256" s="10">
        <f t="shared" si="98"/>
        <v>-1322.0121853731162</v>
      </c>
      <c r="K256" s="4">
        <f t="shared" si="99"/>
        <v>1430.332185373116</v>
      </c>
      <c r="L256" s="5">
        <f t="shared" si="106"/>
        <v>120570.29992222296</v>
      </c>
      <c r="M256" s="5">
        <f t="shared" si="107"/>
        <v>371464.5322403098</v>
      </c>
      <c r="N256" s="9">
        <f t="shared" si="100"/>
        <v>390542.05399143253</v>
      </c>
      <c r="O256" s="6">
        <f t="shared" si="101"/>
        <v>17.982441378783133</v>
      </c>
      <c r="P256" s="58">
        <f t="shared" si="102"/>
        <v>1833.65</v>
      </c>
      <c r="Q256" s="58">
        <f t="shared" si="95"/>
        <v>120570.29992222296</v>
      </c>
      <c r="R256" s="58">
        <f t="shared" si="103"/>
        <v>371464.5322403098</v>
      </c>
      <c r="S256" s="58">
        <f t="shared" si="104"/>
        <v>1430.332185373116</v>
      </c>
      <c r="U256" s="59">
        <v>0.37</v>
      </c>
    </row>
    <row r="257" spans="2:21" s="57" customFormat="1" ht="12.75">
      <c r="B257" s="90">
        <v>1843.1</v>
      </c>
      <c r="C257" s="90">
        <v>89.79</v>
      </c>
      <c r="D257" s="91">
        <v>20.04</v>
      </c>
      <c r="E257" s="56">
        <f t="shared" si="108"/>
        <v>89.79</v>
      </c>
      <c r="F257" s="56">
        <f t="shared" si="109"/>
        <v>20.04</v>
      </c>
      <c r="G257" s="11">
        <f t="shared" si="85"/>
        <v>108.32</v>
      </c>
      <c r="H257" s="8">
        <f t="shared" si="86"/>
        <v>10.283</v>
      </c>
      <c r="I257" s="9">
        <f t="shared" si="105"/>
        <v>412.69359526348546</v>
      </c>
      <c r="J257" s="10">
        <f t="shared" si="98"/>
        <v>-1322.0864047365144</v>
      </c>
      <c r="K257" s="4">
        <f t="shared" si="99"/>
        <v>1430.4064047365143</v>
      </c>
      <c r="L257" s="5">
        <f t="shared" si="106"/>
        <v>120575.10851159999</v>
      </c>
      <c r="M257" s="5">
        <f t="shared" si="107"/>
        <v>371472.66700887994</v>
      </c>
      <c r="N257" s="9">
        <f t="shared" si="100"/>
        <v>390551.27592580504</v>
      </c>
      <c r="O257" s="6">
        <f t="shared" si="101"/>
        <v>17.98274392602569</v>
      </c>
      <c r="P257" s="58">
        <f t="shared" si="102"/>
        <v>1843.1</v>
      </c>
      <c r="Q257" s="58">
        <f t="shared" si="95"/>
        <v>120575.10851159999</v>
      </c>
      <c r="R257" s="58">
        <f t="shared" si="103"/>
        <v>371472.66700887994</v>
      </c>
      <c r="S257" s="58">
        <f t="shared" si="104"/>
        <v>1430.4064047365143</v>
      </c>
      <c r="U257" s="59">
        <v>0.757</v>
      </c>
    </row>
    <row r="258" spans="2:21" s="75" customFormat="1" ht="12.75">
      <c r="B258" s="92">
        <v>1852.45</v>
      </c>
      <c r="C258" s="92">
        <v>90.24</v>
      </c>
      <c r="D258" s="92">
        <v>20.56</v>
      </c>
      <c r="E258" s="69">
        <f t="shared" si="108"/>
        <v>90.24</v>
      </c>
      <c r="F258" s="69">
        <f t="shared" si="109"/>
        <v>20.56</v>
      </c>
      <c r="G258" s="70">
        <f t="shared" si="85"/>
        <v>108.32</v>
      </c>
      <c r="H258" s="71">
        <f t="shared" si="86"/>
        <v>10.283</v>
      </c>
      <c r="I258" s="72">
        <f t="shared" si="105"/>
        <v>422.04604308773355</v>
      </c>
      <c r="J258" s="72">
        <f t="shared" si="98"/>
        <v>-1322.0839569122666</v>
      </c>
      <c r="K258" s="73">
        <f t="shared" si="99"/>
        <v>1430.4039569122665</v>
      </c>
      <c r="L258" s="73">
        <f t="shared" si="106"/>
        <v>120579.86566059351</v>
      </c>
      <c r="M258" s="73">
        <f t="shared" si="107"/>
        <v>371480.71635838546</v>
      </c>
      <c r="N258" s="72">
        <f t="shared" si="100"/>
        <v>390560.40074342664</v>
      </c>
      <c r="O258" s="73">
        <f t="shared" si="101"/>
        <v>17.983043150054623</v>
      </c>
      <c r="P258" s="74">
        <f t="shared" si="102"/>
        <v>1852.45</v>
      </c>
      <c r="Q258" s="74">
        <f t="shared" si="95"/>
        <v>120579.86566059351</v>
      </c>
      <c r="R258" s="74">
        <f t="shared" si="103"/>
        <v>371480.71635838546</v>
      </c>
      <c r="S258" s="74">
        <f t="shared" si="104"/>
        <v>1430.4039569122665</v>
      </c>
      <c r="U258" s="59">
        <v>0.735</v>
      </c>
    </row>
    <row r="259" spans="2:21" s="57" customFormat="1" ht="12.75">
      <c r="B259" s="90">
        <v>1861.69</v>
      </c>
      <c r="C259" s="90">
        <v>92.02</v>
      </c>
      <c r="D259" s="90">
        <v>21.18</v>
      </c>
      <c r="E259" s="56">
        <f t="shared" si="108"/>
        <v>92.02</v>
      </c>
      <c r="F259" s="56">
        <f t="shared" si="109"/>
        <v>21.18</v>
      </c>
      <c r="G259" s="11">
        <f t="shared" si="85"/>
        <v>108.32</v>
      </c>
      <c r="H259" s="8">
        <f t="shared" si="86"/>
        <v>10.283</v>
      </c>
      <c r="I259" s="9">
        <f t="shared" si="105"/>
        <v>431.46826459206227</v>
      </c>
      <c r="J259" s="10">
        <f t="shared" si="98"/>
        <v>-1321.9017354079378</v>
      </c>
      <c r="K259" s="4">
        <f t="shared" si="99"/>
        <v>1430.2217354079378</v>
      </c>
      <c r="L259" s="5">
        <f t="shared" si="106"/>
        <v>120584.64481560285</v>
      </c>
      <c r="M259" s="5">
        <f t="shared" si="107"/>
        <v>371488.6223101131</v>
      </c>
      <c r="N259" s="9">
        <f t="shared" si="100"/>
        <v>390569.3959735849</v>
      </c>
      <c r="O259" s="6">
        <f t="shared" si="101"/>
        <v>17.983351925350675</v>
      </c>
      <c r="P259" s="58">
        <f t="shared" si="102"/>
        <v>1861.69</v>
      </c>
      <c r="Q259" s="58">
        <f t="shared" si="95"/>
        <v>120584.64481560285</v>
      </c>
      <c r="R259" s="58">
        <f t="shared" si="103"/>
        <v>371488.6223101131</v>
      </c>
      <c r="S259" s="58">
        <f t="shared" si="104"/>
        <v>1430.2217354079378</v>
      </c>
      <c r="U259" s="59">
        <v>2.04</v>
      </c>
    </row>
    <row r="260" spans="2:21" s="57" customFormat="1" ht="12" customHeight="1">
      <c r="B260" s="90">
        <v>1870.74</v>
      </c>
      <c r="C260" s="90">
        <v>90.84</v>
      </c>
      <c r="D260" s="90">
        <v>21.09</v>
      </c>
      <c r="E260" s="56">
        <f t="shared" si="108"/>
        <v>90.84</v>
      </c>
      <c r="F260" s="56">
        <f t="shared" si="109"/>
        <v>21.09</v>
      </c>
      <c r="G260" s="11">
        <f t="shared" si="85"/>
        <v>108.32</v>
      </c>
      <c r="H260" s="8">
        <f t="shared" si="86"/>
        <v>10.283</v>
      </c>
      <c r="I260" s="9">
        <f t="shared" si="105"/>
        <v>440.7441129282258</v>
      </c>
      <c r="J260" s="10">
        <f t="shared" si="98"/>
        <v>-1321.6758870717742</v>
      </c>
      <c r="K260" s="4">
        <f t="shared" si="99"/>
        <v>1429.9958870717742</v>
      </c>
      <c r="L260" s="5">
        <f t="shared" si="106"/>
        <v>120589.36091006621</v>
      </c>
      <c r="M260" s="5">
        <f t="shared" si="107"/>
        <v>371496.34305784514</v>
      </c>
      <c r="N260" s="9">
        <f t="shared" si="100"/>
        <v>390578.1955896289</v>
      </c>
      <c r="O260" s="6">
        <f t="shared" si="101"/>
        <v>17.983660275862402</v>
      </c>
      <c r="P260" s="58">
        <f t="shared" si="102"/>
        <v>1870.74</v>
      </c>
      <c r="Q260" s="58">
        <f t="shared" si="95"/>
        <v>120589.36091006621</v>
      </c>
      <c r="R260" s="58">
        <f t="shared" si="103"/>
        <v>371496.34305784514</v>
      </c>
      <c r="S260" s="58">
        <f t="shared" si="104"/>
        <v>1429.9958870717742</v>
      </c>
      <c r="U260" s="59">
        <v>1.308</v>
      </c>
    </row>
    <row r="261" spans="2:21" s="75" customFormat="1" ht="12.75">
      <c r="B261" s="92">
        <v>1879.98</v>
      </c>
      <c r="C261" s="92">
        <v>88.07</v>
      </c>
      <c r="D261" s="92">
        <v>22.76</v>
      </c>
      <c r="E261" s="69">
        <f t="shared" si="108"/>
        <v>88.07</v>
      </c>
      <c r="F261" s="69">
        <f t="shared" si="109"/>
        <v>22.76</v>
      </c>
      <c r="G261" s="70">
        <f t="shared" si="85"/>
        <v>108.32</v>
      </c>
      <c r="H261" s="71">
        <f t="shared" si="86"/>
        <v>10.283</v>
      </c>
      <c r="I261" s="72">
        <f t="shared" si="105"/>
        <v>449.8962229631337</v>
      </c>
      <c r="J261" s="72">
        <f t="shared" si="98"/>
        <v>-1321.7637770368665</v>
      </c>
      <c r="K261" s="73">
        <f t="shared" si="99"/>
        <v>1430.0837770368664</v>
      </c>
      <c r="L261" s="73">
        <f t="shared" si="106"/>
        <v>120594.28555572612</v>
      </c>
      <c r="M261" s="73">
        <f t="shared" si="107"/>
        <v>371504.1608414491</v>
      </c>
      <c r="N261" s="72">
        <f t="shared" si="100"/>
        <v>390587.15190237033</v>
      </c>
      <c r="O261" s="73">
        <f t="shared" si="101"/>
        <v>17.983993315619838</v>
      </c>
      <c r="P261" s="74">
        <f t="shared" si="102"/>
        <v>1879.98</v>
      </c>
      <c r="Q261" s="74">
        <f t="shared" si="95"/>
        <v>120594.28555572612</v>
      </c>
      <c r="R261" s="74">
        <f t="shared" si="103"/>
        <v>371504.1608414491</v>
      </c>
      <c r="S261" s="74">
        <f t="shared" si="104"/>
        <v>1430.0837770368664</v>
      </c>
      <c r="U261" s="59">
        <v>3.5</v>
      </c>
    </row>
    <row r="262" spans="2:21" ht="12.75">
      <c r="B262" s="90">
        <v>1889.33</v>
      </c>
      <c r="C262" s="90">
        <v>87.56</v>
      </c>
      <c r="D262" s="90">
        <v>21.45</v>
      </c>
      <c r="E262" s="56">
        <f t="shared" si="108"/>
        <v>87.56</v>
      </c>
      <c r="F262" s="56">
        <f t="shared" si="109"/>
        <v>21.45</v>
      </c>
      <c r="G262" s="11">
        <f t="shared" si="85"/>
        <v>108.32</v>
      </c>
      <c r="H262" s="8">
        <f t="shared" si="86"/>
        <v>10.283</v>
      </c>
      <c r="I262" s="9">
        <f t="shared" si="105"/>
        <v>458.8897429804624</v>
      </c>
      <c r="J262" s="10">
        <f t="shared" si="98"/>
        <v>-1322.1202570195376</v>
      </c>
      <c r="K262" s="4">
        <f t="shared" si="99"/>
        <v>1430.4402570195375</v>
      </c>
      <c r="L262" s="5">
        <f t="shared" si="106"/>
        <v>120599.29024134224</v>
      </c>
      <c r="M262" s="5">
        <f t="shared" si="107"/>
        <v>371512.05061609135</v>
      </c>
      <c r="N262" s="9">
        <f t="shared" si="100"/>
        <v>390596.2014148227</v>
      </c>
      <c r="O262" s="6">
        <f t="shared" si="101"/>
        <v>17.984334246816974</v>
      </c>
      <c r="P262" s="7">
        <f t="shared" si="102"/>
        <v>1889.33</v>
      </c>
      <c r="Q262" s="7">
        <f t="shared" si="95"/>
        <v>120599.29024134224</v>
      </c>
      <c r="R262" s="7">
        <f t="shared" si="103"/>
        <v>371512.05061609135</v>
      </c>
      <c r="S262" s="7">
        <f t="shared" si="104"/>
        <v>1430.4402570195375</v>
      </c>
      <c r="U262" s="59">
        <v>1.503</v>
      </c>
    </row>
    <row r="263" spans="2:21" ht="12.75">
      <c r="B263" s="90">
        <v>1898.42</v>
      </c>
      <c r="C263" s="90">
        <v>87.6</v>
      </c>
      <c r="D263" s="90">
        <v>22.76</v>
      </c>
      <c r="E263" s="56">
        <f t="shared" si="108"/>
        <v>87.6</v>
      </c>
      <c r="F263" s="56">
        <f t="shared" si="109"/>
        <v>22.76</v>
      </c>
      <c r="G263" s="11">
        <f t="shared" si="85"/>
        <v>108.32</v>
      </c>
      <c r="H263" s="8">
        <f t="shared" si="86"/>
        <v>10.283</v>
      </c>
      <c r="I263" s="9">
        <f t="shared" si="105"/>
        <v>467.5959230860065</v>
      </c>
      <c r="J263" s="10">
        <f t="shared" si="98"/>
        <v>-1322.5040769139937</v>
      </c>
      <c r="K263" s="4">
        <f t="shared" si="99"/>
        <v>1430.8240769139936</v>
      </c>
      <c r="L263" s="5">
        <f t="shared" si="106"/>
        <v>120604.15495690564</v>
      </c>
      <c r="M263" s="5">
        <f t="shared" si="107"/>
        <v>371519.71973108436</v>
      </c>
      <c r="N263" s="9">
        <f t="shared" si="100"/>
        <v>390604.99784556363</v>
      </c>
      <c r="O263" s="6">
        <f t="shared" si="101"/>
        <v>17.98466562777731</v>
      </c>
      <c r="P263" s="7">
        <f t="shared" si="102"/>
        <v>1898.42</v>
      </c>
      <c r="Q263" s="7">
        <f t="shared" si="95"/>
        <v>120604.15495690564</v>
      </c>
      <c r="R263" s="7">
        <f t="shared" si="103"/>
        <v>371519.71973108436</v>
      </c>
      <c r="S263" s="7">
        <f t="shared" si="104"/>
        <v>1430.8240769139936</v>
      </c>
      <c r="U263" s="76">
        <v>1.441</v>
      </c>
    </row>
    <row r="264" spans="2:21" s="75" customFormat="1" ht="12.75">
      <c r="B264" s="92">
        <v>1912.42</v>
      </c>
      <c r="C264" s="92">
        <v>87.7</v>
      </c>
      <c r="D264" s="92">
        <v>23</v>
      </c>
      <c r="E264" s="69">
        <f t="shared" si="108"/>
        <v>87.7</v>
      </c>
      <c r="F264" s="69">
        <f t="shared" si="109"/>
        <v>23</v>
      </c>
      <c r="G264" s="70">
        <f t="shared" si="85"/>
        <v>108.32</v>
      </c>
      <c r="H264" s="71">
        <f t="shared" si="86"/>
        <v>10.283</v>
      </c>
      <c r="I264" s="72">
        <f t="shared" si="105"/>
        <v>481.02187074359125</v>
      </c>
      <c r="J264" s="72">
        <f t="shared" si="98"/>
        <v>-1323.0781292564088</v>
      </c>
      <c r="K264" s="73">
        <f t="shared" si="99"/>
        <v>1431.3981292564088</v>
      </c>
      <c r="L264" s="73">
        <f t="shared" si="106"/>
        <v>120611.80683471418</v>
      </c>
      <c r="M264" s="73">
        <f t="shared" si="107"/>
        <v>371531.4295231368</v>
      </c>
      <c r="N264" s="72">
        <f t="shared" si="100"/>
        <v>390618.4981173319</v>
      </c>
      <c r="O264" s="73">
        <f t="shared" si="101"/>
        <v>17.985202835608746</v>
      </c>
      <c r="P264" s="77">
        <f t="shared" si="102"/>
        <v>1912.42</v>
      </c>
      <c r="Q264" s="77">
        <f t="shared" si="95"/>
        <v>120611.80683471418</v>
      </c>
      <c r="R264" s="77">
        <f t="shared" si="103"/>
        <v>371531.4295231368</v>
      </c>
      <c r="S264" s="77">
        <f t="shared" si="104"/>
        <v>1431.3981292564088</v>
      </c>
      <c r="U264" s="76">
        <v>0.186</v>
      </c>
    </row>
  </sheetData>
  <sheetProtection/>
  <mergeCells count="7">
    <mergeCell ref="Z5:AA5"/>
    <mergeCell ref="B1:H1"/>
    <mergeCell ref="I1:O1"/>
    <mergeCell ref="P1:S1"/>
    <mergeCell ref="X5:Y5"/>
    <mergeCell ref="T5:U5"/>
    <mergeCell ref="V5:W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E39" sqref="E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Гипровостокнефть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Тимиргалиев</cp:lastModifiedBy>
  <cp:lastPrinted>2011-04-08T00:32:51Z</cp:lastPrinted>
  <dcterms:created xsi:type="dcterms:W3CDTF">2002-10-01T13:08:39Z</dcterms:created>
  <dcterms:modified xsi:type="dcterms:W3CDTF">2013-07-24T12:22:20Z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-1770544101</vt:i4>
  </property>
  <property fmtid="{D5CDD505-2E9C-101B-9397-08002B2CF9AE}" pid="3" name="_EmailSubject">
    <vt:lpwstr>инклинометрия</vt:lpwstr>
  </property>
  <property fmtid="{D5CDD505-2E9C-101B-9397-08002B2CF9AE}" pid="4" name="_AuthorEmail">
    <vt:lpwstr>Boris.Gushin@giprovostokneft.ru</vt:lpwstr>
  </property>
  <property fmtid="{D5CDD505-2E9C-101B-9397-08002B2CF9AE}" pid="5" name="_AuthorEmailDisplayName">
    <vt:lpwstr>Гущин Борис</vt:lpwstr>
  </property>
  <property fmtid="{D5CDD505-2E9C-101B-9397-08002B2CF9AE}" pid="6" name="_ReviewingToolsShownOnce">
    <vt:lpwstr/>
  </property>
  <property fmtid="{D5CDD505-2E9C-101B-9397-08002B2CF9AE}" pid="7" name="AZI" linkTarget="PROP_AZI">
    <vt:lpwstr>#ССЫЛКА!</vt:lpwstr>
  </property>
</Properties>
</file>